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.45\Auditoria Interna\2022\Plan_Anual_A.I._2022\Inf. Plan\1era_Versión_2021\Subtrans\"/>
    </mc:Choice>
  </mc:AlternateContent>
  <bookViews>
    <workbookView xWindow="0" yWindow="0" windowWidth="19170" windowHeight="5910" tabRatio="717"/>
  </bookViews>
  <sheets>
    <sheet name="Cronograma 2022" sheetId="1" r:id="rId1"/>
    <sheet name="Hoja3" sheetId="6" state="hidden" r:id="rId2"/>
    <sheet name="Hoja1" sheetId="2" state="hidden" r:id="rId3"/>
    <sheet name="Hoja2" sheetId="5" state="hidden" r:id="rId4"/>
  </sheets>
  <definedNames>
    <definedName name="_xlnm._FilterDatabase" localSheetId="0" hidden="1">'Cronograma 2022'!$D$5:$R$51</definedName>
    <definedName name="_xlnm.Print_Area" localSheetId="0">'Cronograma 2022'!$B$3:$R$59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9" i="1" l="1"/>
  <c r="E20" i="1" l="1"/>
  <c r="E18" i="1" l="1"/>
  <c r="E19" i="1"/>
  <c r="E16" i="1"/>
  <c r="U50" i="1" l="1"/>
  <c r="E6" i="1" l="1"/>
  <c r="E7" i="1"/>
  <c r="E8" i="1"/>
  <c r="E9" i="1"/>
  <c r="E10" i="1"/>
  <c r="E11" i="1"/>
  <c r="E13" i="1"/>
  <c r="E17" i="1"/>
  <c r="E22" i="1"/>
  <c r="E23" i="1"/>
  <c r="E30" i="1"/>
  <c r="E25" i="1"/>
  <c r="E26" i="1"/>
  <c r="E27" i="1"/>
  <c r="E28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C11" i="6"/>
  <c r="C24" i="6"/>
  <c r="S12" i="1" l="1"/>
  <c r="S21" i="1"/>
  <c r="S24" i="1"/>
  <c r="G50" i="1"/>
  <c r="H50" i="1"/>
  <c r="I50" i="1"/>
  <c r="J50" i="1"/>
  <c r="K50" i="1"/>
  <c r="L50" i="1"/>
  <c r="M50" i="1"/>
  <c r="N50" i="1"/>
  <c r="O50" i="1"/>
  <c r="P50" i="1"/>
  <c r="Q50" i="1"/>
  <c r="E49" i="1"/>
  <c r="S49" i="1" s="1"/>
  <c r="T50" i="1"/>
  <c r="F29" i="2"/>
  <c r="E29" i="2" s="1"/>
  <c r="F28" i="2"/>
  <c r="E28" i="2" s="1"/>
  <c r="F27" i="2"/>
  <c r="E27" i="2" s="1"/>
  <c r="F26" i="2"/>
  <c r="E26" i="2" s="1"/>
  <c r="F25" i="2"/>
  <c r="E25" i="2" s="1"/>
  <c r="F24" i="2"/>
  <c r="E24" i="2" s="1"/>
  <c r="F23" i="2"/>
  <c r="E23" i="2" s="1"/>
  <c r="F22" i="2"/>
  <c r="E22" i="2" s="1"/>
  <c r="F21" i="2"/>
  <c r="E21" i="2" s="1"/>
  <c r="F20" i="2"/>
  <c r="E20" i="2" s="1"/>
  <c r="F19" i="2"/>
  <c r="E19" i="2" s="1"/>
  <c r="F18" i="2"/>
  <c r="E18" i="2" s="1"/>
  <c r="F17" i="2"/>
  <c r="E17" i="2" s="1"/>
  <c r="F16" i="2"/>
  <c r="E16" i="2" s="1"/>
  <c r="F15" i="2"/>
  <c r="E15" i="2" s="1"/>
  <c r="F14" i="2"/>
  <c r="E14" i="2" s="1"/>
  <c r="F13" i="2"/>
  <c r="E13" i="2" s="1"/>
  <c r="F12" i="2"/>
  <c r="E12" i="2" s="1"/>
  <c r="F11" i="2"/>
  <c r="E11" i="2" s="1"/>
  <c r="F10" i="2"/>
  <c r="E10" i="2" s="1"/>
  <c r="F9" i="2"/>
  <c r="E9" i="2" s="1"/>
  <c r="F8" i="2"/>
  <c r="E8" i="2" s="1"/>
  <c r="F7" i="2"/>
  <c r="E7" i="2" s="1"/>
  <c r="F6" i="2"/>
  <c r="E6" i="2" s="1"/>
  <c r="F5" i="2"/>
  <c r="E5" i="2" s="1"/>
  <c r="F4" i="2"/>
  <c r="E4" i="2" s="1"/>
  <c r="R50" i="1"/>
  <c r="S5" i="1" l="1"/>
  <c r="S50" i="1"/>
  <c r="S53" i="1" s="1"/>
</calcChain>
</file>

<file path=xl/comments1.xml><?xml version="1.0" encoding="utf-8"?>
<comments xmlns="http://schemas.openxmlformats.org/spreadsheetml/2006/main">
  <authors>
    <author>Walter Pacheco Parra</author>
  </authors>
  <commentList>
    <comment ref="E40" authorId="0" shapeId="0">
      <text>
        <r>
          <rPr>
            <b/>
            <sz val="9"/>
            <color indexed="81"/>
            <rFont val="Tahoma"/>
            <family val="2"/>
          </rPr>
          <t>Walter Pacheco Parra:</t>
        </r>
        <r>
          <rPr>
            <sz val="9"/>
            <color indexed="81"/>
            <rFont val="Tahoma"/>
            <family val="2"/>
          </rPr>
          <t xml:space="preserve">
N/A para la JAC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Walter Pacheco Parra:</t>
        </r>
        <r>
          <rPr>
            <sz val="9"/>
            <color indexed="81"/>
            <rFont val="Tahoma"/>
            <family val="2"/>
          </rPr>
          <t xml:space="preserve">
Objetivo Gubernamental 2015 cambió la fecha del 30 de abril al 30 de julio (corte:30 de junio)
</t>
        </r>
      </text>
    </comment>
  </commentList>
</comments>
</file>

<file path=xl/sharedStrings.xml><?xml version="1.0" encoding="utf-8"?>
<sst xmlns="http://schemas.openxmlformats.org/spreadsheetml/2006/main" count="529" uniqueCount="253">
  <si>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</si>
  <si>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</si>
  <si>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</si>
  <si>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</si>
  <si>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</si>
  <si>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</si>
  <si>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</si>
  <si>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</si>
  <si>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</si>
  <si>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</si>
  <si>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</si>
  <si>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</si>
  <si>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de Horas Mensuales</t>
  </si>
  <si>
    <t>Equipo de
Trabajo</t>
  </si>
  <si>
    <t>Horas de
Auditoría</t>
  </si>
  <si>
    <t>A. AUDITORÍAS</t>
  </si>
  <si>
    <t>1. Objetivo Gubernamental</t>
  </si>
  <si>
    <t>2. Objetivo Ministerial</t>
  </si>
  <si>
    <t>3. Objetivos Institucionales</t>
  </si>
  <si>
    <t>Firma:</t>
  </si>
  <si>
    <t>AUDITOR QUE ELABORÓ</t>
  </si>
  <si>
    <t>AUDITOR QUE REVISÓ</t>
  </si>
  <si>
    <t>AUDITOR QUE AUTORIZÓ</t>
  </si>
  <si>
    <t>CONTROL DE AUDITORES PARTICIPANTES ELABORACIÓN PLAN ANUAL DE AUDITORÍA</t>
  </si>
  <si>
    <t>B. SEGUIMIENTOS</t>
  </si>
  <si>
    <t>C. ACTIVIDADES</t>
  </si>
  <si>
    <t>Total de Horas Anual</t>
  </si>
  <si>
    <t>A1, A2,  A3 y A4</t>
  </si>
  <si>
    <t xml:space="preserve">Total </t>
  </si>
  <si>
    <t>Horas estimadas capacitación</t>
  </si>
  <si>
    <t>Antes del 30 del mes siguiente al término del trimestre</t>
  </si>
  <si>
    <t>REPORTE AUSTERIDAD</t>
  </si>
  <si>
    <t>CAIGG</t>
  </si>
  <si>
    <t>REPORTE TRIMESTRAL LOBBY</t>
  </si>
  <si>
    <t>Ministerial</t>
  </si>
  <si>
    <t>Antes del 15 del mes siguiente al término del trimestre</t>
  </si>
  <si>
    <t>ORD 263</t>
  </si>
  <si>
    <t>Antes del 10 de cada trimestre</t>
  </si>
  <si>
    <t>REPORTE AVANCE PLAN ANUAL 2015</t>
  </si>
  <si>
    <t>Antes del 10 de cada mes</t>
  </si>
  <si>
    <t>REPORTE MENSUAL</t>
  </si>
  <si>
    <t>Todas las semanas</t>
  </si>
  <si>
    <t>REPORTE SEMANAL</t>
  </si>
  <si>
    <t>PRÓXIMA FECHA</t>
  </si>
  <si>
    <t>REPORTES RUTINARIOS</t>
  </si>
  <si>
    <t>OBJ 2 GT 70 - Informe Monitoreo del Plan de Tratamientos</t>
  </si>
  <si>
    <t>Gubernamental 2015</t>
  </si>
  <si>
    <t>OBJ 1 GT 69 Seguimiento Compras Públicas</t>
  </si>
  <si>
    <t>GT 83 - Formulacion Estrategica 2016-2018</t>
  </si>
  <si>
    <t>GT 63 - Plan Anual 2016</t>
  </si>
  <si>
    <t>OBJ 2 GT 70 - Reporte Analisis de PGR y MR</t>
  </si>
  <si>
    <t>OBJ 2 GT 70 - Informe Resultado Comunicación y Consulta</t>
  </si>
  <si>
    <t>OBJ 2 GT 70 - Plan de Tratamientos Riesgos</t>
  </si>
  <si>
    <t>OBJ 2 GT 70 - Ranking de Riesgos</t>
  </si>
  <si>
    <t>OBJ 2 GT 70 - Matriz de Riesgos Estrategica 2015</t>
  </si>
  <si>
    <t>OBJ 1 GT 69 Informe Compras Públicas</t>
  </si>
  <si>
    <t>OBJ 1 GT 74 - Verificación Periódica Declaraciones</t>
  </si>
  <si>
    <t>Convenio de Desempeño 2° Etapa</t>
  </si>
  <si>
    <t>Ministerial 2015</t>
  </si>
  <si>
    <t>OBJ 1 GT 69 Programa Compras Públicas</t>
  </si>
  <si>
    <t>Transferencias Corrientes y de Capital 2° Etapa</t>
  </si>
  <si>
    <t>OBJ 2 (GT 60) SEGUIMIENTO al Proceso de Gestión de Riesgos</t>
  </si>
  <si>
    <t>Gubernamental 2014</t>
  </si>
  <si>
    <t>Obj 1 Of Circular 16 Austeridad - Reporte</t>
  </si>
  <si>
    <t>Ejecución Presupuestaria 2° Etapa</t>
  </si>
  <si>
    <t>Convenio de Desempeño 1° Etapa</t>
  </si>
  <si>
    <t>OBJ 1 GT 74 - Reporte Excepciones</t>
  </si>
  <si>
    <t>OBJ 2 (GT 60) INFORME al Proceso de Gestión de Riesgos</t>
  </si>
  <si>
    <t>OBJ 2 GT 70 - Plan de Comunicaciones y Consulta</t>
  </si>
  <si>
    <t>OBJ 2 GT 70 - Politica, Responsable y Roles</t>
  </si>
  <si>
    <t>Transferencias Corrientes y de Capital 1° Etapa</t>
  </si>
  <si>
    <t>OBJ 1 GT 74 - Reporte Cumplimiento Declaraciones</t>
  </si>
  <si>
    <t>OBJ 2 (GT 59) Fase Monitoreo y Revisión</t>
  </si>
  <si>
    <t>OBJ 2 (GT 59) Resultado Sistema Comunicación y Consulta</t>
  </si>
  <si>
    <t>FECHA DE ENTREGA</t>
  </si>
  <si>
    <t>FECHA DE HOY</t>
  </si>
  <si>
    <t>DIAS FALTANTES</t>
  </si>
  <si>
    <t>NOMBRE</t>
  </si>
  <si>
    <t>COD AUDIT</t>
  </si>
  <si>
    <t>OBJETIVO</t>
  </si>
  <si>
    <t>PLAN</t>
  </si>
  <si>
    <t>A1, A2 y A3</t>
  </si>
  <si>
    <t>A1, A2 y  A3</t>
  </si>
  <si>
    <t>ASEG-1</t>
  </si>
  <si>
    <t>ASEG-2</t>
  </si>
  <si>
    <t>ASEG-3</t>
  </si>
  <si>
    <t>ASEG-4</t>
  </si>
  <si>
    <t>ASEG-5</t>
  </si>
  <si>
    <t>ASEG-6</t>
  </si>
  <si>
    <t>ASEG-7</t>
  </si>
  <si>
    <t>ASEG-9</t>
  </si>
  <si>
    <t>SEG-1</t>
  </si>
  <si>
    <t>SEG-2</t>
  </si>
  <si>
    <t>SEG-3</t>
  </si>
  <si>
    <t>SEG-4</t>
  </si>
  <si>
    <t>A1, A2,  A3, A4 y A5</t>
  </si>
  <si>
    <t>D. Trabajos Solicitados por el Jefe de Servicio</t>
  </si>
  <si>
    <t>A1</t>
  </si>
  <si>
    <t>A1, A2,  A3, y A4</t>
  </si>
  <si>
    <r>
      <t xml:space="preserve">Reporte Semanal: </t>
    </r>
    <r>
      <rPr>
        <sz val="12"/>
        <rFont val="Calibri"/>
        <family val="2"/>
        <scheme val="minor"/>
      </rPr>
      <t>Reportar al CAIGG semanalmente los quiebres de control y las acciones relevantes  de la CGR</t>
    </r>
  </si>
  <si>
    <r>
      <t>A1:</t>
    </r>
    <r>
      <rPr>
        <sz val="12"/>
        <rFont val="Calibri"/>
        <family val="2"/>
        <scheme val="minor"/>
      </rPr>
      <t xml:space="preserve"> Encargada de la Unidad de Auditoría Interna; </t>
    </r>
    <r>
      <rPr>
        <b/>
        <sz val="12"/>
        <rFont val="Calibri"/>
        <family val="2"/>
        <scheme val="minor"/>
      </rPr>
      <t>A2, A3, A4 y A5:</t>
    </r>
    <r>
      <rPr>
        <sz val="12"/>
        <rFont val="Calibri"/>
        <family val="2"/>
        <scheme val="minor"/>
      </rPr>
      <t xml:space="preserve"> Auditores Internos</t>
    </r>
  </si>
  <si>
    <t>Código Auditoria</t>
  </si>
  <si>
    <t>ASEG-8</t>
  </si>
  <si>
    <t>ASEG-11</t>
  </si>
  <si>
    <t>ASEG-12</t>
  </si>
  <si>
    <t>Fecha Entrega Informe</t>
  </si>
  <si>
    <t>Detalle</t>
  </si>
  <si>
    <t>Auditoría  al Proceso de Registro de Transporte Público, Escolar y Privado en Regiones.</t>
  </si>
  <si>
    <t>Auditorías de Seguimiento a los compromisos asumidos durante el año 2016, 2017 y 2018 (cuando corresponda) con los informes de Auditoria Interna</t>
  </si>
  <si>
    <r>
      <t>Objetivo Gubernamental N°4,</t>
    </r>
    <r>
      <rPr>
        <sz val="12"/>
        <rFont val="Calibri"/>
        <family val="2"/>
        <scheme val="minor"/>
      </rPr>
      <t xml:space="preserve"> Informe de seguimiento del aseguramiento sobre operaciones financiero-contables,</t>
    </r>
    <r>
      <rPr>
        <b/>
        <sz val="12"/>
        <rFont val="Calibri"/>
        <family val="2"/>
        <scheme val="minor"/>
      </rPr>
      <t xml:space="preserve"> D.T. N°106.</t>
    </r>
  </si>
  <si>
    <t>Mensual</t>
  </si>
  <si>
    <t>Semanal</t>
  </si>
  <si>
    <t>Actualización BD UAI</t>
  </si>
  <si>
    <t>mensual</t>
  </si>
  <si>
    <t>Remitir reporte mensual que informa Auditorias y Actividades de la UAI.</t>
  </si>
  <si>
    <t>ASEG-10</t>
  </si>
  <si>
    <t>ASEG-13</t>
  </si>
  <si>
    <t>ASEG-14</t>
  </si>
  <si>
    <t xml:space="preserve">Plan Estratégico de Auditoría Interna Dcto. Técnico N°83  </t>
  </si>
  <si>
    <t xml:space="preserve">Elaboración Plan Anual de Auditoría </t>
  </si>
  <si>
    <t xml:space="preserve">Actualización del Plan Anual de Auditoría </t>
  </si>
  <si>
    <t>A1, A2</t>
  </si>
  <si>
    <r>
      <t xml:space="preserve">Certificado de Origen;  </t>
    </r>
    <r>
      <rPr>
        <sz val="12"/>
        <rFont val="Calibri"/>
        <family val="2"/>
        <scheme val="minor"/>
      </rPr>
      <t>Seguimiento en el caso de existir quiebres en las materias reportadas.</t>
    </r>
  </si>
  <si>
    <t>A1.A2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</si>
  <si>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</si>
  <si>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</si>
  <si>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</si>
  <si>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</si>
  <si>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</si>
  <si>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</si>
  <si>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</si>
  <si>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</si>
  <si>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</si>
  <si>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</si>
  <si>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</si>
  <si>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</si>
  <si>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Objetivos Gubernamentales N° 1, Seguimiento al informe realizado al Proceso de Compras Públicas en el Estado, D.T. N° 102.</t>
  </si>
  <si>
    <t xml:space="preserve">Objetivos Gubernamentales N° 2,  Informe de seguimiento del Aseguramiento del sistema de Control Interno, D.T. N° 103 </t>
  </si>
  <si>
    <t>Objetivo Gubernamental N°4, Informe de seguimiento del aseguramiento sobre operaciones financiero-contables, D.T. N°106.</t>
  </si>
  <si>
    <t>Objetivos Gubernamentales N° 3, Informe de seguimiento del Aseguramiento al Proceso de Gestión de Riesgos, D.T. N° 71</t>
  </si>
  <si>
    <t>Certificado de Origen;  Seguimiento en el caso de existir quiebres en las materias reportadas.</t>
  </si>
  <si>
    <t>A1 yA2</t>
  </si>
  <si>
    <t>Auditoria a los Indicadores Desempeño colectivo, PMG y Form H N°02, con corte: al 30 Julio 2020</t>
  </si>
  <si>
    <r>
      <t>Cumplimiento Instrucciones sobre austeridad, probidad y eficiencia en el uso de recursos públicos;</t>
    </r>
    <r>
      <rPr>
        <sz val="12"/>
        <rFont val="Calibri"/>
        <family val="2"/>
        <scheme val="minor"/>
      </rPr>
      <t xml:space="preserve"> Alcance 4to Trimestre 2020</t>
    </r>
  </si>
  <si>
    <t>Seguimiento al Informe de verificación 2020 y certificado anual interno 2020</t>
  </si>
  <si>
    <t>Auditoría al Balance 2020</t>
  </si>
  <si>
    <r>
      <t xml:space="preserve">Objetivos Gubernamentales N° 3, </t>
    </r>
    <r>
      <rPr>
        <sz val="12"/>
        <rFont val="Calibri"/>
        <family val="2"/>
        <scheme val="minor"/>
      </rPr>
      <t xml:space="preserve">Informe de seguimiento del Aseguramiento al Proceso de Gestión de Riesgos, </t>
    </r>
    <r>
      <rPr>
        <b/>
        <sz val="12"/>
        <rFont val="Calibri"/>
        <family val="2"/>
        <scheme val="minor"/>
      </rPr>
      <t>D.T. N° 71</t>
    </r>
  </si>
  <si>
    <r>
      <t xml:space="preserve">Objetivos Gubernamentales N° 2, </t>
    </r>
    <r>
      <rPr>
        <sz val="12"/>
        <rFont val="Calibri"/>
        <family val="2"/>
        <scheme val="minor"/>
      </rPr>
      <t xml:space="preserve"> Informe de seguimiento del Aseguramiento del sistema de Control Interno,</t>
    </r>
    <r>
      <rPr>
        <b/>
        <sz val="12"/>
        <rFont val="Calibri"/>
        <family val="2"/>
        <scheme val="minor"/>
      </rPr>
      <t xml:space="preserve"> D.T. N° 103</t>
    </r>
    <r>
      <rPr>
        <sz val="12"/>
        <rFont val="Calibri"/>
        <family val="2"/>
        <scheme val="minor"/>
      </rPr>
      <t xml:space="preserve"> </t>
    </r>
  </si>
  <si>
    <r>
      <t xml:space="preserve">Objetivos Gubernamentales N° 1, </t>
    </r>
    <r>
      <rPr>
        <sz val="12"/>
        <rFont val="Calibri"/>
        <family val="2"/>
        <scheme val="minor"/>
      </rPr>
      <t xml:space="preserve">Seguimiento al informe realizado al Proceso de Compras Públicas en el Estado, </t>
    </r>
    <r>
      <rPr>
        <b/>
        <sz val="12"/>
        <rFont val="Calibri"/>
        <family val="2"/>
        <scheme val="minor"/>
      </rPr>
      <t>D.T. N° 102</t>
    </r>
    <r>
      <rPr>
        <sz val="12"/>
        <rFont val="Calibri"/>
        <family val="2"/>
        <scheme val="minor"/>
      </rPr>
      <t>.</t>
    </r>
  </si>
  <si>
    <t>Total general</t>
  </si>
  <si>
    <t>Aseguramiento compras COVID PLANILLA - reportar 2 veces al mes</t>
  </si>
  <si>
    <t>Auditoria a los Indicadores Desempeño colectivo, PMG y Form H N°01, Con corte al 30 de abril de 2020</t>
  </si>
  <si>
    <t>Auditoría al proceso "Concesión de vías"; alcance enero a noviembre de 2020</t>
  </si>
  <si>
    <t>Auditoría al Proceso"IIniciativas de Inversión"; alcance último trimestre 2020 y primer semestre 2021</t>
  </si>
  <si>
    <t>Auditoría Gestión Documental; Alcance entre el 01 de octubre 2020 y el 31 de abril 2021.</t>
  </si>
  <si>
    <t>Auditoría Proceso de Trámites en Línea; Alcance entre el 01 de enero y el 31 de diciembre 2020.</t>
  </si>
  <si>
    <t>Auditoría Transferencias N°01; Alcance revisar 3er trimestre 2020 y 1er trimestre 2021</t>
  </si>
  <si>
    <t>Certificado de Origen;  alcance cierre 31.12.20</t>
  </si>
  <si>
    <t>Cumplimiento Instrucciones sobre austeridad, probidad y eficiencia en el uso de recursos públicos; Alcance 1er Trimestre 2021</t>
  </si>
  <si>
    <t>Cumplimiento Instrucciones sobre austeridad, probidad y eficiencia en el uso de recursos públicos; Alcance 2do Trimestre 2021</t>
  </si>
  <si>
    <t>Cumplimiento Instrucciones sobre austeridad, probidad y eficiencia en el uso de recursos públicos; Alcance 3er Trimestre 2021</t>
  </si>
  <si>
    <t>Cumplimiento Instrucciones sobre austeridad, probidad y eficiencia en el uso de recursos públicos; Alcance 4to Trimestre 2020</t>
  </si>
  <si>
    <t>Informe de Estado de Avance del Plan e Indicadores de Gestión Caigg; Alcance 1er Trimestre 2021</t>
  </si>
  <si>
    <t>Informe de Estado de Avance del Plan e Indicadores de Gestión Caigg; Alcance 2do Trimestre 2021</t>
  </si>
  <si>
    <t>Informe de Estado de Avance del Plan e Indicadores de Gestión Caigg; Alcance 3er Trimestre 2021</t>
  </si>
  <si>
    <t>Informe de Estado de Avance del Plan e Indicadores de Gestión Caigg; Alcance 4to Trimestre 2020</t>
  </si>
  <si>
    <t>Objetivo Gubernamental de Auditoría 4: Ejecución permanente de acciones de aseguramiento sobre operaciones financiero-contables.- Programa Global de Auditoría  (D.T. N°106 Versión 0.1); alcance 01.10.20 al 30.09.21</t>
  </si>
  <si>
    <t>Objetivo Gubernamental de Auditoría 5: Aseguramiento de las obligaciones del articulo 2 quáter de la ley 21.131 en el Sector Público.- Programa Global de Auditoría  (D.T. N°106 Versión 0.1); alcance 01.01.21 al 30.06.21</t>
  </si>
  <si>
    <t>Objetivo Gubernamental de Auditoría 5: Aseguramiento de las obligaciones del articulo 2 quáter de la ley 21.131 en el Sector Público.- Programa Global de Auditoría  (D.T. N°106 Versión 0.1); alcance.01.07.20 al 31.12.20</t>
  </si>
  <si>
    <t>Objetivos Gubernamentales N° 1, Informe de Aseguramiento de la Probidad Administrativa y La Transparencia . Aseguramiento al Proceso de Compras Públicas (D.T.N°102) Alcance: 01.09.20 al 31.08.21.</t>
  </si>
  <si>
    <t>Objetivos Gubernamentales N° 3, Informe de Monitoreo del Plan de Tratamientos 2018, Guía técnica N° 105; Alcance 01.01.20 al 31.12.20.</t>
  </si>
  <si>
    <t>Objetivos Gubernamentales N°2, Examen del Sistema de Control Interno Financiero y No Financiero (COSO)- Programa Global de Auditoría para aseguramiento del Sistema de Control Interno de Organizaciones Gubernamentales basado en el Marco Integrado de Control Interno Coso I  (D.T. 103, versión 2013) Alcance 01.08.20 al 31.07.21.</t>
  </si>
  <si>
    <t>Pre-validación de los Indicadores Desempeño colectivo, con corte: al 31 de diciembre de 2020.</t>
  </si>
  <si>
    <t>Pre-validación de los Indicadores Desempeño colectivo, con corte: al 31 de diciembre de 2021</t>
  </si>
  <si>
    <t>Reporte Semanal: Reportar al CAIGG semanalmente los quiebres de control y las acciones relevantes  de la CGR</t>
  </si>
  <si>
    <t>(Varios elementos)</t>
  </si>
  <si>
    <t>Suma de Dic</t>
  </si>
  <si>
    <t>Suma de Ene</t>
  </si>
  <si>
    <t>(Todas)</t>
  </si>
  <si>
    <t>Suma de Feb</t>
  </si>
  <si>
    <t>Suma de Mar</t>
  </si>
  <si>
    <t>Suma de Abr</t>
  </si>
  <si>
    <t>Suma de May</t>
  </si>
  <si>
    <t>Suma de Jun</t>
  </si>
  <si>
    <t>Suma de Jul</t>
  </si>
  <si>
    <t>Suma de Ago</t>
  </si>
  <si>
    <t>Suma de Sep</t>
  </si>
  <si>
    <t>Suma de Oct</t>
  </si>
  <si>
    <t>Suma de Nov</t>
  </si>
  <si>
    <t>Total mes Octubre</t>
  </si>
  <si>
    <t>Total mes Noviembre</t>
  </si>
  <si>
    <t>Total mes Diciembre</t>
  </si>
  <si>
    <t>Total mes Septiembre</t>
  </si>
  <si>
    <t>Total mes Agosto</t>
  </si>
  <si>
    <t>Total mes Julio</t>
  </si>
  <si>
    <t>Total mes Junio</t>
  </si>
  <si>
    <t>Total mes Mayo</t>
  </si>
  <si>
    <t>Total mes Abril</t>
  </si>
  <si>
    <t>Total mes Marzo</t>
  </si>
  <si>
    <t>Total mes Febrero</t>
  </si>
  <si>
    <t>Total mes Enero</t>
  </si>
  <si>
    <t>Reporte mensual con el estado de los compromisos asumidos durante el año 2019, 2020 y 2021 (cuando corresponda) con los informes de Auditoria Interna</t>
  </si>
  <si>
    <r>
      <t xml:space="preserve">Objetivos Gubernamentales N° 1, Informe de Aseguramiento de la Probidad Administrativa y La Transparencia . </t>
    </r>
    <r>
      <rPr>
        <sz val="12"/>
        <rFont val="Calibri"/>
        <family val="2"/>
        <scheme val="minor"/>
      </rPr>
      <t>Aseguramiento al Proceso de Compras Públicas</t>
    </r>
    <r>
      <rPr>
        <b/>
        <sz val="12"/>
        <rFont val="Calibri"/>
        <family val="2"/>
        <scheme val="minor"/>
      </rPr>
      <t xml:space="preserve"> (D.T.N°102) </t>
    </r>
    <r>
      <rPr>
        <sz val="12"/>
        <rFont val="Calibri"/>
        <family val="2"/>
        <scheme val="minor"/>
      </rPr>
      <t>Alcance: 01.09.21 al 31.08.22.</t>
    </r>
  </si>
  <si>
    <r>
      <t xml:space="preserve">Objetivos Gubernamentales N°2, Examen del Sistema de Control Interno Financiero y No Financiero (COSO)- </t>
    </r>
    <r>
      <rPr>
        <sz val="12"/>
        <rFont val="Calibri"/>
        <family val="2"/>
        <scheme val="minor"/>
      </rPr>
      <t>Programa Global de Auditoría para aseguramiento del Sistema de Control Interno de Organizaciones Gubernamentales basado en el Marco Integrado de Control Interno Coso I</t>
    </r>
    <r>
      <rPr>
        <b/>
        <sz val="12"/>
        <rFont val="Calibri"/>
        <family val="2"/>
        <scheme val="minor"/>
      </rPr>
      <t xml:space="preserve">  (D.T. 103, versión 2013) </t>
    </r>
    <r>
      <rPr>
        <sz val="12"/>
        <rFont val="Calibri"/>
        <family val="2"/>
        <scheme val="minor"/>
      </rPr>
      <t>Alcance 01.08.21 al 31.07.22.</t>
    </r>
  </si>
  <si>
    <r>
      <t xml:space="preserve">Objetivos Gubernamentales N° 3, Informe de Monitoreo del Plan de Tratamientos 2018, Guía técnica N° 105; </t>
    </r>
    <r>
      <rPr>
        <sz val="12"/>
        <rFont val="Calibri"/>
        <family val="2"/>
        <scheme val="minor"/>
      </rPr>
      <t>Alcance 01.01.21 al 31.12.21</t>
    </r>
    <r>
      <rPr>
        <b/>
        <sz val="12"/>
        <color rgb="FFFF0000"/>
        <rFont val="Calibri"/>
        <family val="2"/>
        <scheme val="minor"/>
      </rPr>
      <t>.</t>
    </r>
  </si>
  <si>
    <r>
      <t xml:space="preserve">Objetivo Gubernamental de Auditoría 4: Ejecución permanente de acciones de aseguramiento sobre operaciones financiero-contables.- </t>
    </r>
    <r>
      <rPr>
        <sz val="12"/>
        <rFont val="Calibri"/>
        <family val="2"/>
        <scheme val="minor"/>
      </rPr>
      <t xml:space="preserve">Programa Global de Auditoría </t>
    </r>
    <r>
      <rPr>
        <b/>
        <sz val="12"/>
        <rFont val="Calibri"/>
        <family val="2"/>
        <scheme val="minor"/>
      </rPr>
      <t xml:space="preserve"> (D.T. N°106 Versión 0.1); </t>
    </r>
    <r>
      <rPr>
        <sz val="12"/>
        <rFont val="Calibri"/>
        <family val="2"/>
        <scheme val="minor"/>
      </rPr>
      <t>alcance 01.10.21 al 30.09.22.</t>
    </r>
  </si>
  <si>
    <r>
      <t xml:space="preserve">Objetivo Gubernamental de Auditoría 5: Aseguramiento de las obligaciones del articulo 2 quáter de la ley 21.131 en el Sector Público.- </t>
    </r>
    <r>
      <rPr>
        <sz val="12"/>
        <rFont val="Calibri"/>
        <family val="2"/>
        <scheme val="minor"/>
      </rPr>
      <t xml:space="preserve">Programa Global de Auditoría </t>
    </r>
    <r>
      <rPr>
        <b/>
        <sz val="12"/>
        <rFont val="Calibri"/>
        <family val="2"/>
        <scheme val="minor"/>
      </rPr>
      <t xml:space="preserve"> (D.T. N°106 Versión 0.1); </t>
    </r>
    <r>
      <rPr>
        <sz val="12"/>
        <rFont val="Calibri"/>
        <family val="2"/>
        <scheme val="minor"/>
      </rPr>
      <t>alcance.01.07.21 al 31.12.21</t>
    </r>
  </si>
  <si>
    <r>
      <t xml:space="preserve">Objetivo Gubernamental de Auditoría 5: Aseguramiento de las obligaciones del articulo 2 quáter de la ley 21.131 en el Sector Público.- </t>
    </r>
    <r>
      <rPr>
        <sz val="12"/>
        <rFont val="Calibri"/>
        <family val="2"/>
        <scheme val="minor"/>
      </rPr>
      <t xml:space="preserve">Programa Global de Auditoría </t>
    </r>
    <r>
      <rPr>
        <b/>
        <sz val="12"/>
        <rFont val="Calibri"/>
        <family val="2"/>
        <scheme val="minor"/>
      </rPr>
      <t xml:space="preserve"> (D.T. N°106 Versión 0.1); </t>
    </r>
    <r>
      <rPr>
        <sz val="12"/>
        <rFont val="Calibri"/>
        <family val="2"/>
        <scheme val="minor"/>
      </rPr>
      <t>alcance 01.01.22 al 30.06.22</t>
    </r>
  </si>
  <si>
    <t>Auditoría al Balance 2021</t>
  </si>
  <si>
    <t>Auditoría Transferencias N°01; Alcance revisar 4to trimestre 2021 y 1er trimestre 2022</t>
  </si>
  <si>
    <t>Auditoría Transferencias N°02; Alcance revisar 2do trimestre 2022</t>
  </si>
  <si>
    <t>Auditoría Traspaso de Gobierno N°01; Alcance rprimera etapa que abarca la revisión-preliminar.</t>
  </si>
  <si>
    <t>Auditoría Traspaso de Gobierno N°02; segunda  etapa que abarca la versión final con observaciones subsanadas</t>
  </si>
  <si>
    <t>Auditoría a la gestión y los procedimientos relacionados con el Sistema de Evaluación de Impacto en la Movilidad (SEIM).</t>
  </si>
  <si>
    <r>
      <rPr>
        <b/>
        <sz val="12"/>
        <rFont val="Calibri"/>
        <family val="2"/>
        <scheme val="minor"/>
      </rPr>
      <t xml:space="preserve">Informe de Estado de Avance del Plan e Indicadores de Gestión Caigg; </t>
    </r>
    <r>
      <rPr>
        <sz val="12"/>
        <rFont val="Calibri"/>
        <family val="2"/>
        <scheme val="minor"/>
      </rPr>
      <t>Alcance 4to Trimestre 2021</t>
    </r>
  </si>
  <si>
    <t>Seguimiento al Informe de verificación 2021 y certificado anual interno 2021</t>
  </si>
  <si>
    <r>
      <t>Cumplimiento Instrucciones sobre austeridad, probidad y eficiencia en el uso de recursos públicos;</t>
    </r>
    <r>
      <rPr>
        <sz val="12"/>
        <rFont val="Calibri"/>
        <family val="2"/>
        <scheme val="minor"/>
      </rPr>
      <t xml:space="preserve"> Alcance 1er Trimestre 2022</t>
    </r>
  </si>
  <si>
    <r>
      <rPr>
        <b/>
        <sz val="12"/>
        <rFont val="Calibri"/>
        <family val="2"/>
        <scheme val="minor"/>
      </rPr>
      <t xml:space="preserve">Informe de Estado de Avance del Plan e Indicadores de Gestión Caigg; </t>
    </r>
    <r>
      <rPr>
        <sz val="12"/>
        <rFont val="Calibri"/>
        <family val="2"/>
        <scheme val="minor"/>
      </rPr>
      <t>Alcance 1er Trimestre 2022</t>
    </r>
  </si>
  <si>
    <r>
      <t>Auditoria a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los Indicadores Desempeño colectivo, PMG y Form H N°01, Con corte al 31 de mayo de 2022</t>
    </r>
  </si>
  <si>
    <r>
      <t>Cumplimiento Instrucciones sobre austeridad, probidad y eficiencia en el uso de recursos públicos;</t>
    </r>
    <r>
      <rPr>
        <sz val="12"/>
        <rFont val="Calibri"/>
        <family val="2"/>
        <scheme val="minor"/>
      </rPr>
      <t xml:space="preserve"> Alcance 2do Trimestre 2022</t>
    </r>
  </si>
  <si>
    <r>
      <t>Cumplimiento Instrucciones sobre austeridad, probidad y eficiencia en el uso de recursos públicos;</t>
    </r>
    <r>
      <rPr>
        <sz val="12"/>
        <rFont val="Calibri"/>
        <family val="2"/>
        <scheme val="minor"/>
      </rPr>
      <t xml:space="preserve"> Alcance 3er Trimestre 2022</t>
    </r>
  </si>
  <si>
    <r>
      <rPr>
        <b/>
        <sz val="12"/>
        <rFont val="Calibri"/>
        <family val="2"/>
        <scheme val="minor"/>
      </rPr>
      <t xml:space="preserve">Informe de Estado de Avance del Plan e Indicadores de Gestión Caigg; </t>
    </r>
    <r>
      <rPr>
        <sz val="12"/>
        <rFont val="Calibri"/>
        <family val="2"/>
        <scheme val="minor"/>
      </rPr>
      <t>Alcance 3er Trimestre 2022</t>
    </r>
  </si>
  <si>
    <t>Auditoria a los Indicadores Desempeño colectivo, PMG y Form H N°02, con corte: al 30 agosto 2022</t>
  </si>
  <si>
    <r>
      <t xml:space="preserve">Certificado de Origen;  </t>
    </r>
    <r>
      <rPr>
        <sz val="12"/>
        <rFont val="Calibri"/>
        <family val="2"/>
        <scheme val="minor"/>
      </rPr>
      <t>alcance cierre 31.12.21</t>
    </r>
  </si>
  <si>
    <t>Nombre: Daniela Canelo S.</t>
  </si>
  <si>
    <t>Nombre: Evelyne Gallegos Q</t>
  </si>
  <si>
    <t>Nombre:Encaragada Unidad de Auditoria</t>
  </si>
  <si>
    <r>
      <t>Auditoría al proceso "Concesión de vías";</t>
    </r>
    <r>
      <rPr>
        <sz val="12"/>
        <rFont val="Calibri"/>
        <family val="2"/>
        <scheme val="minor"/>
      </rPr>
      <t xml:space="preserve"> alcance enero a Septiembre de 2022</t>
    </r>
  </si>
  <si>
    <t>CRONOGRAMA GENERAL DEL PLAN ANUAL DE AUDITORÍA - AÑO 2022</t>
  </si>
  <si>
    <t xml:space="preserve">____________________________________
XIMENA BETANCOUR MUÑOZ
Subsecretaria (S) de Transportes </t>
  </si>
  <si>
    <r>
      <rPr>
        <b/>
        <sz val="12"/>
        <rFont val="Calibri"/>
        <family val="2"/>
        <scheme val="minor"/>
      </rPr>
      <t xml:space="preserve">Informe de Estado de Avance del Plan e Indicadores de Gestión Caigg; </t>
    </r>
    <r>
      <rPr>
        <sz val="12"/>
        <rFont val="Calibri"/>
        <family val="2"/>
        <scheme val="minor"/>
      </rPr>
      <t>Alcance 2do Trimestre 2022</t>
    </r>
  </si>
  <si>
    <t xml:space="preserve">A1, A2,  A3, A4 </t>
  </si>
  <si>
    <t>Auditoria al  cumplimiento final de los Convenio de desempeño Colectivo 2021</t>
  </si>
  <si>
    <t>ASEG-15</t>
  </si>
  <si>
    <t>RUT-1</t>
  </si>
  <si>
    <t>RUT-2</t>
  </si>
  <si>
    <t>RUT-3</t>
  </si>
  <si>
    <t>RUT-4</t>
  </si>
  <si>
    <t>RUT-5</t>
  </si>
  <si>
    <t>RUT-6</t>
  </si>
  <si>
    <t>RUT-7</t>
  </si>
  <si>
    <t>RUT-8</t>
  </si>
  <si>
    <t>RUT-9</t>
  </si>
  <si>
    <t>RUT-10</t>
  </si>
  <si>
    <t>RUT-11</t>
  </si>
  <si>
    <t>RUT-12</t>
  </si>
  <si>
    <t>RUT-13</t>
  </si>
  <si>
    <t>RUT-14</t>
  </si>
  <si>
    <t>RUT-15</t>
  </si>
  <si>
    <t>RUT-16</t>
  </si>
  <si>
    <t>RUT-17</t>
  </si>
  <si>
    <t>RUT-18</t>
  </si>
  <si>
    <t>Fecha: 07-01-2022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</si>
</sst>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sz val="16"/>
      <color theme="1"/>
      <name val="Univers"/>
      <family val="2"/>
    </font>
    <font>
      <b/>
      <sz val="16"/>
      <color theme="1"/>
      <name val="Univers"/>
      <family val="2"/>
    </font>
    <font>
      <b/>
      <sz val="16"/>
      <color theme="0"/>
      <name val="Univer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5117038483843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thin">
        <color theme="4" tint="0.79998168889431442"/>
      </left>
      <right style="medium">
        <color theme="4" tint="0.79995117038483843"/>
      </right>
      <top style="medium">
        <color theme="4" tint="0.79998168889431442"/>
      </top>
      <bottom/>
      <diagonal/>
    </border>
    <border>
      <left style="medium">
        <color theme="4" tint="0.79995117038483843"/>
      </left>
      <right style="thin">
        <color theme="4" tint="0.79998168889431442"/>
      </right>
      <top style="medium">
        <color theme="4" tint="0.79998168889431442"/>
      </top>
      <bottom style="medium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5117038483843"/>
      </bottom>
      <diagonal/>
    </border>
    <border>
      <left style="thin">
        <color theme="4" tint="0.79998168889431442"/>
      </left>
      <right style="medium">
        <color theme="4" tint="0.79995117038483843"/>
      </right>
      <top style="medium">
        <color theme="4" tint="0.79998168889431442"/>
      </top>
      <bottom style="medium">
        <color theme="4" tint="0.79995117038483843"/>
      </bottom>
      <diagonal/>
    </border>
  </borders>
  <cellStyleXfs count="1">
    <xf numFmtId="0" fontId="0" fillId="0" borderId="0"/>
  </cellStyleXfs>
  <cellXfs count="198">
    <xf numFmtId="0" fontId="0" fillId="0" borderId="0" xfId="0"/>
    <xf numFmtId="14" fontId="1" fillId="0" borderId="22" xfId="0" applyNumberFormat="1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ill="1"/>
    <xf numFmtId="14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4" fontId="1" fillId="5" borderId="27" xfId="0" applyNumberFormat="1" applyFont="1" applyFill="1" applyBorder="1" applyAlignment="1">
      <alignment horizontal="center" vertical="center" wrapText="1"/>
    </xf>
    <xf numFmtId="14" fontId="1" fillId="5" borderId="28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>
      <alignment horizontal="center" vertical="center" wrapText="1"/>
    </xf>
    <xf numFmtId="14" fontId="1" fillId="5" borderId="30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1" fillId="6" borderId="30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31" xfId="0" applyFont="1" applyFill="1" applyBorder="1" applyAlignment="1">
      <alignment horizontal="center" vertical="center" wrapText="1"/>
    </xf>
    <xf numFmtId="14" fontId="1" fillId="5" borderId="32" xfId="0" applyNumberFormat="1" applyFont="1" applyFill="1" applyBorder="1" applyAlignment="1">
      <alignment horizontal="center" vertical="center" wrapText="1"/>
    </xf>
    <xf numFmtId="14" fontId="1" fillId="5" borderId="33" xfId="0" applyNumberFormat="1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1" fillId="5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Fill="1" applyBorder="1"/>
    <xf numFmtId="0" fontId="9" fillId="0" borderId="18" xfId="0" applyFont="1" applyBorder="1"/>
    <xf numFmtId="0" fontId="9" fillId="0" borderId="0" xfId="0" applyFont="1" applyAlignment="1">
      <alignment horizontal="right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/>
    <xf numFmtId="0" fontId="9" fillId="0" borderId="39" xfId="0" applyFont="1" applyBorder="1"/>
    <xf numFmtId="0" fontId="9" fillId="0" borderId="1" xfId="0" applyFont="1" applyBorder="1" applyAlignment="1">
      <alignment horizontal="center"/>
    </xf>
    <xf numFmtId="0" fontId="9" fillId="0" borderId="21" xfId="0" applyFont="1" applyBorder="1"/>
    <xf numFmtId="0" fontId="11" fillId="0" borderId="2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/>
    </xf>
    <xf numFmtId="10" fontId="9" fillId="0" borderId="0" xfId="0" applyNumberFormat="1" applyFont="1"/>
    <xf numFmtId="0" fontId="9" fillId="0" borderId="12" xfId="0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3" fontId="9" fillId="0" borderId="0" xfId="0" applyNumberFormat="1" applyFont="1"/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3" fontId="9" fillId="0" borderId="0" xfId="0" applyNumberFormat="1" applyFont="1" applyBorder="1"/>
    <xf numFmtId="0" fontId="14" fillId="4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/>
    <xf numFmtId="0" fontId="7" fillId="9" borderId="1" xfId="0" applyFont="1" applyFill="1" applyBorder="1" applyAlignment="1">
      <alignment horizontal="center" vertical="top" wrapText="1"/>
    </xf>
    <xf numFmtId="0" fontId="13" fillId="0" borderId="41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0" xfId="0" applyFont="1"/>
    <xf numFmtId="3" fontId="11" fillId="2" borderId="1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8" fillId="0" borderId="0" xfId="0" applyFont="1"/>
    <xf numFmtId="3" fontId="11" fillId="2" borderId="20" xfId="0" applyNumberFormat="1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justify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/>
    </xf>
    <xf numFmtId="0" fontId="6" fillId="9" borderId="54" xfId="0" applyFont="1" applyFill="1" applyBorder="1" applyAlignment="1">
      <alignment horizontal="center"/>
    </xf>
    <xf numFmtId="0" fontId="12" fillId="9" borderId="55" xfId="0" applyFont="1" applyFill="1" applyBorder="1" applyAlignment="1">
      <alignment vertical="center"/>
    </xf>
    <xf numFmtId="0" fontId="12" fillId="9" borderId="48" xfId="0" applyFont="1" applyFill="1" applyBorder="1" applyAlignment="1">
      <alignment vertical="center" wrapText="1"/>
    </xf>
    <xf numFmtId="0" fontId="6" fillId="9" borderId="57" xfId="0" applyFont="1" applyFill="1" applyBorder="1" applyAlignment="1">
      <alignment horizontal="center"/>
    </xf>
    <xf numFmtId="0" fontId="6" fillId="9" borderId="61" xfId="0" applyFont="1" applyFill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justify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5" fillId="9" borderId="5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4" fontId="13" fillId="0" borderId="1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0" fillId="0" borderId="19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6" fillId="9" borderId="44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0" fillId="0" borderId="0" xfId="0" pivotButton="1"/>
    <xf numFmtId="14" fontId="0" fillId="0" borderId="0" xfId="0" applyNumberFormat="1"/>
    <xf numFmtId="0" fontId="0" fillId="0" borderId="0" xfId="0" applyNumberFormat="1"/>
    <xf numFmtId="0" fontId="21" fillId="10" borderId="0" xfId="0" applyFont="1" applyFill="1"/>
    <xf numFmtId="0" fontId="12" fillId="9" borderId="53" xfId="0" applyFont="1" applyFill="1" applyBorder="1" applyAlignment="1">
      <alignment vertical="center"/>
    </xf>
    <xf numFmtId="0" fontId="8" fillId="9" borderId="53" xfId="0" applyFont="1" applyFill="1" applyBorder="1" applyAlignment="1">
      <alignment vertical="center"/>
    </xf>
    <xf numFmtId="0" fontId="8" fillId="9" borderId="54" xfId="0" applyFont="1" applyFill="1" applyBorder="1" applyAlignment="1">
      <alignment vertical="center"/>
    </xf>
    <xf numFmtId="0" fontId="12" fillId="9" borderId="14" xfId="0" applyFont="1" applyFill="1" applyBorder="1" applyAlignment="1">
      <alignment vertical="center"/>
    </xf>
    <xf numFmtId="0" fontId="12" fillId="9" borderId="15" xfId="0" applyFont="1" applyFill="1" applyBorder="1" applyAlignment="1">
      <alignment vertical="center"/>
    </xf>
    <xf numFmtId="0" fontId="8" fillId="9" borderId="15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14" fontId="13" fillId="0" borderId="19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9" fillId="0" borderId="17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16" xfId="0" applyFont="1" applyFill="1" applyBorder="1" applyAlignment="1">
      <alignment horizontal="right" wrapText="1"/>
    </xf>
    <xf numFmtId="0" fontId="13" fillId="0" borderId="40" xfId="0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right" wrapText="1"/>
    </xf>
    <xf numFmtId="0" fontId="7" fillId="9" borderId="1" xfId="0" applyFont="1" applyFill="1" applyBorder="1" applyAlignment="1">
      <alignment horizontal="center" vertical="top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/>
    </xf>
    <xf numFmtId="0" fontId="14" fillId="0" borderId="20" xfId="0" applyFont="1" applyBorder="1" applyAlignment="1">
      <alignment horizontal="justify" vertical="center"/>
    </xf>
    <xf numFmtId="0" fontId="13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7" fillId="9" borderId="58" xfId="0" applyFont="1" applyFill="1" applyBorder="1" applyAlignment="1">
      <alignment horizontal="center" vertical="center" wrapText="1"/>
    </xf>
    <xf numFmtId="0" fontId="7" fillId="9" borderId="59" xfId="0" applyFont="1" applyFill="1" applyBorder="1" applyAlignment="1">
      <alignment horizontal="center" vertical="center" wrapText="1"/>
    </xf>
    <xf numFmtId="0" fontId="7" fillId="9" borderId="60" xfId="0" applyFont="1" applyFill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/>
    </xf>
    <xf numFmtId="0" fontId="6" fillId="9" borderId="51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9" fillId="9" borderId="49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ifer Dominic Villar Orellana" refreshedDate="44182.508418865742" createdVersion="6" refreshedVersion="6" minRefreshableVersion="3" recordCount="44">
  <cacheSource type="worksheet">
    <worksheetSource ref="B5:R47" sheet="Cronograma 2022"/>
  </cacheSource>
  <cacheFields count="18">
    <cacheField name="Código Auditoria" numFmtId="0">
      <sharedItems containsBlank="1"/>
    </cacheField>
    <cacheField name="1. Objetivo Gubernamental" numFmtId="0">
      <sharedItems count="44" longText="1">
        <s v="Objetivos Gubernamentales N° 1, Informe de Aseguramiento de la Probidad Administrativa y La Transparencia . Aseguramiento al Proceso de Compras Públicas (D.T.N°102) Alcance: 01.09.20 al 31.08.21."/>
        <s v="Objetivos Gubernamentales N°2, Examen del Sistema de Control Interno Financiero y No Financiero (COSO)- Programa Global de Auditoría para aseguramiento del Sistema de Control Interno de Organizaciones Gubernamentales basado en el Marco Integrado de Control Interno Coso I  (D.T. 103, versión 2013) Alcance 01.08.20 al 31.07.21."/>
        <s v="Objetivos Gubernamentales N° 3, Informe de Monitoreo del Plan de Tratamientos 2018, Guía técnica N° 105; Alcance 01.01.20 al 31.12.20."/>
        <s v="Objetivo Gubernamental de Auditoría 4: Ejecución permanente de acciones de aseguramiento sobre operaciones financiero-contables.- Programa Global de Auditoría  (D.T. N°106 Versión 0.1); alcance 01.10.20 al 30.09.21"/>
        <s v="Objetivo Gubernamental de Auditoría 5: Aseguramiento de las obligaciones del articulo 2 quáter de la ley 21.131 en el Sector Público.- Programa Global de Auditoría  (D.T. N°106 Versión 0.1); alcance.01.07.20 al 31.12.20"/>
        <s v="Objetivo Gubernamental de Auditoría 5: Aseguramiento de las obligaciones del articulo 2 quáter de la ley 21.131 en el Sector Público.- Programa Global de Auditoría  (D.T. N°106 Versión 0.1); alcance 01.01.21 al 30.06.21"/>
        <s v="2. Objetivo Ministerial"/>
        <s v="Auditoría al Balance 2020"/>
        <s v="Auditoría Gestión Documental; Alcance entre el 01 de octubre 2020 y el 31 de abril 2021."/>
        <s v="Auditoría Proceso de Trámites en Línea; Alcance entre el 01 de enero y el 31 de diciembre 2020."/>
        <s v="Auditoría Transferencias N°01; Alcance revisar 3er trimestre 2020 y 1er trimestre 2021"/>
        <s v="Auditoría al Proceso&quot;IIniciativas de Inversión&quot;; alcance último trimestre 2020 y primer semestre 2021"/>
        <s v="Auditoría al proceso &quot;Concesión de vías&quot;; alcance enero a noviembre de 2020"/>
        <s v="3. Objetivos Institucionales"/>
        <s v="Auditoría  al Proceso de Registro de Transporte Público, Escolar y Privado en Regiones."/>
        <s v="Auditoria a los Indicadores Desempeño colectivo, PMG y Form H N°01, Con corte al 30 de abril de 2020"/>
        <s v="Auditoria a los Indicadores Desempeño colectivo, PMG y Form H N°02, con corte: al 30 Julio 2020"/>
        <s v="B. SEGUIMIENTOS"/>
        <s v="Auditorías de Seguimiento a los compromisos asumidos durante el año 2016, 2017 y 2018 (cuando corresponda) con los informes de Auditoria Interna"/>
        <s v="Objetivos Gubernamentales N° 1, Seguimiento al informe realizado al Proceso de Compras Públicas en el Estado, D.T. N° 102."/>
        <s v="Objetivos Gubernamentales N° 2,  Informe de seguimiento del Aseguramiento del sistema de Control Interno, D.T. N° 103 "/>
        <s v="Objetivos Gubernamentales N° 3, Informe de seguimiento del Aseguramiento al Proceso de Gestión de Riesgos, D.T. N° 71"/>
        <s v="Objetivo Gubernamental N°4, Informe de seguimiento del aseguramiento sobre operaciones financiero-contables, D.T. N°106."/>
        <s v="C. ACTIVIDADES"/>
        <s v="Pre-validación de los Indicadores Desempeño colectivo, con corte: al 31 de diciembre de 2020."/>
        <s v="Pre-validación de los Indicadores Desempeño colectivo, con corte: al 31 de diciembre de 2021"/>
        <s v="Plan Estratégico de Auditoría Interna Dcto. Técnico N°83  "/>
        <s v="Elaboración Plan Anual de Auditoría "/>
        <s v="Actualización del Plan Anual de Auditoría "/>
        <s v="Certificado de Origen;  alcance cierre 31.12.20"/>
        <s v="Certificado de Origen;  Seguimiento en el caso de existir quiebres en las materias reportadas."/>
        <s v="Actualización BD UAI"/>
        <s v="Cumplimiento Instrucciones sobre austeridad, probidad y eficiencia en el uso de recursos públicos; Alcance 4to Trimestre 2020"/>
        <s v="Cumplimiento Instrucciones sobre austeridad, probidad y eficiencia en el uso de recursos públicos; Alcance 1er Trimestre 2021"/>
        <s v="Cumplimiento Instrucciones sobre austeridad, probidad y eficiencia en el uso de recursos públicos; Alcance 2do Trimestre 2021"/>
        <s v="Cumplimiento Instrucciones sobre austeridad, probidad y eficiencia en el uso de recursos públicos; Alcance 3er Trimestre 2021"/>
        <s v="Seguimiento al Informe de verificación 2020 y certificado anual interno 2020"/>
        <s v="Informe de Estado de Avance del Plan e Indicadores de Gestión Caigg; Alcance 4to Trimestre 2020"/>
        <s v="Informe de Estado de Avance del Plan e Indicadores de Gestión Caigg; Alcance 1er Trimestre 2021"/>
        <s v="Informe de Estado de Avance del Plan e Indicadores de Gestión Caigg; Alcance 2do Trimestre 2021"/>
        <s v="Informe de Estado de Avance del Plan e Indicadores de Gestión Caigg; Alcance 3er Trimestre 2021"/>
        <s v="Reporte Semanal: Reportar al CAIGG semanalmente los quiebres de control y las acciones relevantes  de la CGR"/>
        <s v="Remitir reporte mensual que informa Auditorias y Actividades de la UAI."/>
        <s v="Aseguramiento compras COVID PLANILLA - reportar 2 veces al mes"/>
      </sharedItems>
    </cacheField>
    <cacheField name="Fecha Entrega Informe" numFmtId="0">
      <sharedItems containsDate="1" containsBlank="1" containsMixedTypes="1" minDate="2021-01-29T00:00:00" maxDate="2022-02-16T00:00:00"/>
    </cacheField>
    <cacheField name="Mes" numFmtId="0">
      <sharedItems containsBlank="1" count="4">
        <m/>
        <s v="Marzo"/>
        <s v="Febrero "/>
        <s v="Enero"/>
      </sharedItems>
    </cacheField>
    <cacheField name="Horas de_x000a_Auditoría" numFmtId="0">
      <sharedItems containsString="0" containsBlank="1" containsNumber="1" containsInteger="1" minValue="4" maxValue="480"/>
    </cacheField>
    <cacheField name="Equipo de_x000a_Trabajo" numFmtId="0">
      <sharedItems containsBlank="1"/>
    </cacheField>
    <cacheField name="Ene" numFmtId="0">
      <sharedItems containsString="0" containsBlank="1" containsNumber="1" containsInteger="1" minValue="4" maxValue="200" count="9">
        <m/>
        <n v="120"/>
        <n v="80"/>
        <n v="40"/>
        <n v="200"/>
        <n v="50"/>
        <n v="10"/>
        <n v="4"/>
        <n v="6"/>
      </sharedItems>
    </cacheField>
    <cacheField name="Feb" numFmtId="0">
      <sharedItems containsString="0" containsBlank="1" containsNumber="1" containsInteger="1" minValue="4" maxValue="160" count="10">
        <m/>
        <n v="130"/>
        <n v="120"/>
        <n v="160"/>
        <n v="40"/>
        <n v="20"/>
        <n v="30"/>
        <n v="4"/>
        <n v="6"/>
        <n v="10"/>
      </sharedItems>
    </cacheField>
    <cacheField name="Mar" numFmtId="0">
      <sharedItems containsString="0" containsBlank="1" containsNumber="1" containsInteger="1" minValue="4" maxValue="150" count="9">
        <m/>
        <n v="150"/>
        <n v="120"/>
        <n v="100"/>
        <n v="40"/>
        <n v="20"/>
        <n v="4"/>
        <n v="6"/>
        <n v="10"/>
      </sharedItems>
    </cacheField>
    <cacheField name="Abr" numFmtId="0">
      <sharedItems containsString="0" containsBlank="1" containsNumber="1" containsInteger="1" minValue="4" maxValue="180" count="10">
        <m/>
        <n v="80"/>
        <n v="140"/>
        <n v="180"/>
        <n v="110"/>
        <n v="40"/>
        <n v="50"/>
        <n v="10"/>
        <n v="4"/>
        <n v="6"/>
      </sharedItems>
    </cacheField>
    <cacheField name="May" numFmtId="0">
      <sharedItems containsString="0" containsBlank="1" containsNumber="1" containsInteger="1" minValue="4" maxValue="180" count="8">
        <m/>
        <n v="100"/>
        <n v="180"/>
        <n v="130"/>
        <n v="40"/>
        <n v="4"/>
        <n v="6"/>
        <n v="10"/>
      </sharedItems>
    </cacheField>
    <cacheField name="Jun" numFmtId="0">
      <sharedItems containsString="0" containsBlank="1" containsNumber="1" containsInteger="1" minValue="4" maxValue="140" count="11">
        <m/>
        <n v="120"/>
        <n v="140"/>
        <n v="130"/>
        <n v="90"/>
        <n v="40"/>
        <n v="20"/>
        <n v="30"/>
        <n v="4"/>
        <n v="6"/>
        <n v="10"/>
      </sharedItems>
    </cacheField>
    <cacheField name="Jul" numFmtId="0">
      <sharedItems containsString="0" containsBlank="1" containsNumber="1" containsInteger="1" minValue="4" maxValue="160" count="9">
        <m/>
        <n v="120"/>
        <n v="130"/>
        <n v="160"/>
        <n v="40"/>
        <n v="50"/>
        <n v="10"/>
        <n v="4"/>
        <n v="6"/>
      </sharedItems>
    </cacheField>
    <cacheField name="Ago" numFmtId="0">
      <sharedItems containsString="0" containsBlank="1" containsNumber="1" containsInteger="1" minValue="0" maxValue="180" count="11">
        <m/>
        <n v="180"/>
        <n v="90"/>
        <n v="120"/>
        <n v="100"/>
        <n v="40"/>
        <n v="20"/>
        <n v="0"/>
        <n v="4"/>
        <n v="6"/>
        <n v="10"/>
      </sharedItems>
    </cacheField>
    <cacheField name="Sep" numFmtId="0">
      <sharedItems containsString="0" containsBlank="1" containsNumber="1" containsInteger="1" minValue="4" maxValue="180" count="9">
        <m/>
        <n v="180"/>
        <n v="90"/>
        <n v="80"/>
        <n v="110"/>
        <n v="40"/>
        <n v="4"/>
        <n v="6"/>
        <n v="10"/>
      </sharedItems>
    </cacheField>
    <cacheField name="Oct" numFmtId="0">
      <sharedItems containsString="0" containsBlank="1" containsNumber="1" containsInteger="1" minValue="4" maxValue="180" count="9">
        <n v="180"/>
        <m/>
        <n v="130"/>
        <n v="90"/>
        <n v="40"/>
        <n v="50"/>
        <n v="10"/>
        <n v="4"/>
        <n v="6"/>
      </sharedItems>
    </cacheField>
    <cacheField name="Nov" numFmtId="0">
      <sharedItems containsString="0" containsBlank="1" containsNumber="1" containsInteger="1" minValue="4" maxValue="180" count="8">
        <n v="180"/>
        <m/>
        <n v="140"/>
        <n v="120"/>
        <n v="40"/>
        <n v="4"/>
        <n v="6"/>
        <n v="10"/>
      </sharedItems>
    </cacheField>
    <cacheField name="Dic" numFmtId="0">
      <sharedItems containsString="0" containsBlank="1" containsNumber="1" containsInteger="1" minValue="4" maxValue="120" count="8">
        <m/>
        <n v="120"/>
        <n v="40"/>
        <n v="110"/>
        <n v="30"/>
        <n v="4"/>
        <n v="6"/>
        <n v="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ASEG-1"/>
    <x v="0"/>
    <d v="2021-11-30T00:00:00"/>
    <x v="0"/>
    <n v="360"/>
    <s v="A1, A2,  A3, A4 y A5"/>
    <x v="0"/>
    <x v="0"/>
    <x v="0"/>
    <x v="0"/>
    <x v="0"/>
    <x v="0"/>
    <x v="0"/>
    <x v="0"/>
    <x v="0"/>
    <x v="0"/>
    <x v="0"/>
    <x v="0"/>
  </r>
  <r>
    <s v="ASEG-2"/>
    <x v="1"/>
    <d v="2021-09-30T00:00:00"/>
    <x v="0"/>
    <n v="360"/>
    <s v="A1, A2,  A3, A4 y A5"/>
    <x v="0"/>
    <x v="0"/>
    <x v="0"/>
    <x v="0"/>
    <x v="0"/>
    <x v="0"/>
    <x v="0"/>
    <x v="1"/>
    <x v="1"/>
    <x v="1"/>
    <x v="1"/>
    <x v="0"/>
  </r>
  <r>
    <s v="ASEG-3"/>
    <x v="2"/>
    <d v="2021-04-15T00:00:00"/>
    <x v="1"/>
    <n v="360"/>
    <s v="A1, A2,  A3, A4 y A5"/>
    <x v="0"/>
    <x v="1"/>
    <x v="1"/>
    <x v="1"/>
    <x v="0"/>
    <x v="0"/>
    <x v="0"/>
    <x v="0"/>
    <x v="0"/>
    <x v="1"/>
    <x v="1"/>
    <x v="0"/>
  </r>
  <r>
    <s v="ASEG-4"/>
    <x v="3"/>
    <d v="2021-11-30T00:00:00"/>
    <x v="0"/>
    <n v="360"/>
    <s v="A1, A2,  A3, A4 y A5"/>
    <x v="0"/>
    <x v="0"/>
    <x v="0"/>
    <x v="0"/>
    <x v="0"/>
    <x v="0"/>
    <x v="0"/>
    <x v="0"/>
    <x v="2"/>
    <x v="2"/>
    <x v="2"/>
    <x v="0"/>
  </r>
  <r>
    <s v="ASEG-5"/>
    <x v="4"/>
    <d v="2021-02-15T00:00:00"/>
    <x v="2"/>
    <n v="240"/>
    <s v="A1, A2,  A3, A4 y A5"/>
    <x v="1"/>
    <x v="2"/>
    <x v="0"/>
    <x v="0"/>
    <x v="0"/>
    <x v="0"/>
    <x v="0"/>
    <x v="0"/>
    <x v="0"/>
    <x v="1"/>
    <x v="1"/>
    <x v="0"/>
  </r>
  <r>
    <s v="ASEG-5"/>
    <x v="5"/>
    <d v="2021-08-15T00:00:00"/>
    <x v="0"/>
    <n v="240"/>
    <s v="A1, A2,  A3, A4 y A5"/>
    <x v="0"/>
    <x v="0"/>
    <x v="0"/>
    <x v="0"/>
    <x v="0"/>
    <x v="1"/>
    <x v="1"/>
    <x v="0"/>
    <x v="0"/>
    <x v="1"/>
    <x v="1"/>
    <x v="0"/>
  </r>
  <r>
    <m/>
    <x v="6"/>
    <m/>
    <x v="0"/>
    <m/>
    <m/>
    <x v="0"/>
    <x v="0"/>
    <x v="0"/>
    <x v="0"/>
    <x v="0"/>
    <x v="0"/>
    <x v="0"/>
    <x v="0"/>
    <x v="0"/>
    <x v="1"/>
    <x v="1"/>
    <x v="0"/>
  </r>
  <r>
    <s v="ASEG-6"/>
    <x v="7"/>
    <d v="2021-03-31T00:00:00"/>
    <x v="1"/>
    <n v="360"/>
    <s v="A1, A2,  A3, A4 y A5"/>
    <x v="2"/>
    <x v="3"/>
    <x v="2"/>
    <x v="0"/>
    <x v="0"/>
    <x v="0"/>
    <x v="0"/>
    <x v="0"/>
    <x v="0"/>
    <x v="1"/>
    <x v="1"/>
    <x v="0"/>
  </r>
  <r>
    <s v="ASEG-7"/>
    <x v="8"/>
    <d v="2021-05-31T00:00:00"/>
    <x v="1"/>
    <n v="340"/>
    <s v="A1, A2,  A3, A4 y A5"/>
    <x v="0"/>
    <x v="0"/>
    <x v="3"/>
    <x v="2"/>
    <x v="1"/>
    <x v="0"/>
    <x v="0"/>
    <x v="0"/>
    <x v="0"/>
    <x v="1"/>
    <x v="1"/>
    <x v="0"/>
  </r>
  <r>
    <s v="ASEG-8"/>
    <x v="9"/>
    <d v="2021-06-30T00:00:00"/>
    <x v="0"/>
    <n v="360"/>
    <m/>
    <x v="0"/>
    <x v="0"/>
    <x v="0"/>
    <x v="3"/>
    <x v="2"/>
    <x v="0"/>
    <x v="0"/>
    <x v="0"/>
    <x v="0"/>
    <x v="1"/>
    <x v="1"/>
    <x v="0"/>
  </r>
  <r>
    <s v="ASEG-9"/>
    <x v="10"/>
    <d v="2021-08-30T00:00:00"/>
    <x v="0"/>
    <n v="360"/>
    <s v="A1, A2,  A3, A4 y A5"/>
    <x v="0"/>
    <x v="0"/>
    <x v="0"/>
    <x v="0"/>
    <x v="0"/>
    <x v="2"/>
    <x v="2"/>
    <x v="2"/>
    <x v="0"/>
    <x v="1"/>
    <x v="1"/>
    <x v="0"/>
  </r>
  <r>
    <s v="ASEG-10"/>
    <x v="11"/>
    <d v="2021-09-30T00:00:00"/>
    <x v="0"/>
    <n v="360"/>
    <s v="A1, A2,  A3, A4 y A5"/>
    <x v="0"/>
    <x v="0"/>
    <x v="0"/>
    <x v="0"/>
    <x v="0"/>
    <x v="0"/>
    <x v="3"/>
    <x v="3"/>
    <x v="3"/>
    <x v="1"/>
    <x v="1"/>
    <x v="0"/>
  </r>
  <r>
    <s v="ASEG-11"/>
    <x v="12"/>
    <d v="2021-12-31T00:00:00"/>
    <x v="0"/>
    <n v="240"/>
    <s v="A1, A2,  A3, A4 y A5"/>
    <x v="0"/>
    <x v="0"/>
    <x v="0"/>
    <x v="0"/>
    <x v="0"/>
    <x v="0"/>
    <x v="0"/>
    <x v="0"/>
    <x v="0"/>
    <x v="1"/>
    <x v="3"/>
    <x v="1"/>
  </r>
  <r>
    <m/>
    <x v="13"/>
    <m/>
    <x v="0"/>
    <m/>
    <m/>
    <x v="0"/>
    <x v="0"/>
    <x v="0"/>
    <x v="0"/>
    <x v="0"/>
    <x v="0"/>
    <x v="0"/>
    <x v="0"/>
    <x v="0"/>
    <x v="1"/>
    <x v="1"/>
    <x v="0"/>
  </r>
  <r>
    <s v="ASEG-12"/>
    <x v="14"/>
    <d v="2021-12-30T00:00:00"/>
    <x v="0"/>
    <n v="260"/>
    <s v="A1, A2,  A3, A4 y A5"/>
    <x v="0"/>
    <x v="0"/>
    <x v="0"/>
    <x v="0"/>
    <x v="3"/>
    <x v="3"/>
    <x v="0"/>
    <x v="0"/>
    <x v="0"/>
    <x v="1"/>
    <x v="1"/>
    <x v="0"/>
  </r>
  <r>
    <s v="ASEG-13"/>
    <x v="15"/>
    <d v="2021-06-30T00:00:00"/>
    <x v="0"/>
    <n v="300"/>
    <s v="A1, A2,  A3, A4 y A5"/>
    <x v="0"/>
    <x v="0"/>
    <x v="0"/>
    <x v="4"/>
    <x v="1"/>
    <x v="4"/>
    <x v="0"/>
    <x v="0"/>
    <x v="0"/>
    <x v="1"/>
    <x v="1"/>
    <x v="0"/>
  </r>
  <r>
    <s v="ASEG-14"/>
    <x v="16"/>
    <d v="2021-10-30T00:00:00"/>
    <x v="0"/>
    <n v="300"/>
    <s v="A1, A2,  A3, A4 y A5"/>
    <x v="0"/>
    <x v="0"/>
    <x v="0"/>
    <x v="0"/>
    <x v="0"/>
    <x v="0"/>
    <x v="0"/>
    <x v="4"/>
    <x v="4"/>
    <x v="3"/>
    <x v="1"/>
    <x v="0"/>
  </r>
  <r>
    <m/>
    <x v="17"/>
    <m/>
    <x v="0"/>
    <m/>
    <m/>
    <x v="0"/>
    <x v="0"/>
    <x v="0"/>
    <x v="0"/>
    <x v="0"/>
    <x v="0"/>
    <x v="0"/>
    <x v="0"/>
    <x v="0"/>
    <x v="1"/>
    <x v="1"/>
    <x v="0"/>
  </r>
  <r>
    <s v="SEG-1"/>
    <x v="18"/>
    <s v="Mensual"/>
    <x v="1"/>
    <n v="480"/>
    <s v="A1, A2 y A3"/>
    <x v="3"/>
    <x v="4"/>
    <x v="4"/>
    <x v="5"/>
    <x v="4"/>
    <x v="5"/>
    <x v="4"/>
    <x v="5"/>
    <x v="5"/>
    <x v="4"/>
    <x v="4"/>
    <x v="2"/>
  </r>
  <r>
    <s v="SEG-2"/>
    <x v="19"/>
    <d v="2021-03-31T00:00:00"/>
    <x v="1"/>
    <n v="80"/>
    <s v="A1, A2"/>
    <x v="0"/>
    <x v="4"/>
    <x v="4"/>
    <x v="0"/>
    <x v="0"/>
    <x v="0"/>
    <x v="0"/>
    <x v="0"/>
    <x v="0"/>
    <x v="1"/>
    <x v="1"/>
    <x v="0"/>
  </r>
  <r>
    <s v="SEG-3"/>
    <x v="20"/>
    <d v="2021-03-31T00:00:00"/>
    <x v="1"/>
    <n v="80"/>
    <s v="A1, A2"/>
    <x v="0"/>
    <x v="4"/>
    <x v="4"/>
    <x v="0"/>
    <x v="0"/>
    <x v="0"/>
    <x v="0"/>
    <x v="0"/>
    <x v="0"/>
    <x v="1"/>
    <x v="1"/>
    <x v="0"/>
  </r>
  <r>
    <s v="SEG-4"/>
    <x v="21"/>
    <d v="2021-08-31T00:00:00"/>
    <x v="0"/>
    <n v="80"/>
    <s v="A1, A2,  A3 y A4"/>
    <x v="0"/>
    <x v="0"/>
    <x v="0"/>
    <x v="0"/>
    <x v="0"/>
    <x v="6"/>
    <x v="4"/>
    <x v="6"/>
    <x v="0"/>
    <x v="1"/>
    <x v="1"/>
    <x v="0"/>
  </r>
  <r>
    <s v="SEG-5"/>
    <x v="22"/>
    <d v="2021-03-31T00:00:00"/>
    <x v="1"/>
    <n v="80"/>
    <s v="A1, A2"/>
    <x v="0"/>
    <x v="4"/>
    <x v="4"/>
    <x v="0"/>
    <x v="0"/>
    <x v="0"/>
    <x v="0"/>
    <x v="0"/>
    <x v="0"/>
    <x v="1"/>
    <x v="1"/>
    <x v="0"/>
  </r>
  <r>
    <m/>
    <x v="23"/>
    <m/>
    <x v="0"/>
    <m/>
    <m/>
    <x v="0"/>
    <x v="0"/>
    <x v="0"/>
    <x v="0"/>
    <x v="0"/>
    <x v="0"/>
    <x v="0"/>
    <x v="0"/>
    <x v="0"/>
    <x v="1"/>
    <x v="1"/>
    <x v="0"/>
  </r>
  <r>
    <s v="RUT-1"/>
    <x v="24"/>
    <d v="2021-02-15T00:00:00"/>
    <x v="2"/>
    <n v="220"/>
    <s v="A1, A2 y  A3"/>
    <x v="4"/>
    <x v="5"/>
    <x v="0"/>
    <x v="0"/>
    <x v="0"/>
    <x v="0"/>
    <x v="0"/>
    <x v="0"/>
    <x v="0"/>
    <x v="1"/>
    <x v="1"/>
    <x v="0"/>
  </r>
  <r>
    <s v="RUT-1"/>
    <x v="25"/>
    <d v="2022-02-15T00:00:00"/>
    <x v="0"/>
    <n v="110"/>
    <s v="A1, A2 y  A3"/>
    <x v="0"/>
    <x v="0"/>
    <x v="0"/>
    <x v="0"/>
    <x v="0"/>
    <x v="0"/>
    <x v="0"/>
    <x v="0"/>
    <x v="0"/>
    <x v="1"/>
    <x v="1"/>
    <x v="3"/>
  </r>
  <r>
    <s v="RUT-2"/>
    <x v="26"/>
    <d v="2021-12-31T00:00:00"/>
    <x v="0"/>
    <n v="40"/>
    <s v="A1, A2 y  A3"/>
    <x v="0"/>
    <x v="0"/>
    <x v="0"/>
    <x v="0"/>
    <x v="0"/>
    <x v="0"/>
    <x v="0"/>
    <x v="0"/>
    <x v="0"/>
    <x v="1"/>
    <x v="1"/>
    <x v="2"/>
  </r>
  <r>
    <s v="RUT-3"/>
    <x v="27"/>
    <d v="2021-12-31T00:00:00"/>
    <x v="0"/>
    <n v="30"/>
    <s v="A1, A2"/>
    <x v="0"/>
    <x v="0"/>
    <x v="0"/>
    <x v="0"/>
    <x v="0"/>
    <x v="0"/>
    <x v="0"/>
    <x v="7"/>
    <x v="0"/>
    <x v="1"/>
    <x v="1"/>
    <x v="4"/>
  </r>
  <r>
    <s v="RUT-4"/>
    <x v="28"/>
    <d v="2021-06-30T00:00:00"/>
    <x v="0"/>
    <n v="30"/>
    <s v="A1, A2"/>
    <x v="0"/>
    <x v="0"/>
    <x v="0"/>
    <x v="0"/>
    <x v="0"/>
    <x v="7"/>
    <x v="0"/>
    <x v="0"/>
    <x v="0"/>
    <x v="1"/>
    <x v="1"/>
    <x v="0"/>
  </r>
  <r>
    <s v="RUT-5"/>
    <x v="29"/>
    <d v="2021-02-28T00:00:00"/>
    <x v="2"/>
    <n v="30"/>
    <s v="A1, A2"/>
    <x v="0"/>
    <x v="6"/>
    <x v="0"/>
    <x v="0"/>
    <x v="0"/>
    <x v="0"/>
    <x v="0"/>
    <x v="0"/>
    <x v="0"/>
    <x v="1"/>
    <x v="1"/>
    <x v="0"/>
  </r>
  <r>
    <s v="RUT-6"/>
    <x v="30"/>
    <d v="2021-08-30T00:00:00"/>
    <x v="0"/>
    <n v="20"/>
    <s v="A1, A2"/>
    <x v="0"/>
    <x v="0"/>
    <x v="0"/>
    <x v="0"/>
    <x v="0"/>
    <x v="0"/>
    <x v="0"/>
    <x v="6"/>
    <x v="0"/>
    <x v="1"/>
    <x v="1"/>
    <x v="0"/>
  </r>
  <r>
    <s v="RUT-7"/>
    <x v="31"/>
    <d v="2021-12-13T00:00:00"/>
    <x v="0"/>
    <n v="4"/>
    <s v="A1"/>
    <x v="0"/>
    <x v="0"/>
    <x v="0"/>
    <x v="0"/>
    <x v="0"/>
    <x v="0"/>
    <x v="0"/>
    <x v="0"/>
    <x v="0"/>
    <x v="1"/>
    <x v="1"/>
    <x v="5"/>
  </r>
  <r>
    <s v="RUT-8"/>
    <x v="32"/>
    <d v="2021-01-29T00:00:00"/>
    <x v="3"/>
    <n v="50"/>
    <s v="A1, A2,  A3 y A4"/>
    <x v="5"/>
    <x v="0"/>
    <x v="0"/>
    <x v="0"/>
    <x v="0"/>
    <x v="0"/>
    <x v="0"/>
    <x v="0"/>
    <x v="0"/>
    <x v="1"/>
    <x v="1"/>
    <x v="0"/>
  </r>
  <r>
    <s v="RUT-9"/>
    <x v="33"/>
    <d v="2021-04-30T00:00:00"/>
    <x v="0"/>
    <n v="50"/>
    <s v="A1, A2,  A3 y A4"/>
    <x v="0"/>
    <x v="0"/>
    <x v="0"/>
    <x v="6"/>
    <x v="0"/>
    <x v="0"/>
    <x v="0"/>
    <x v="0"/>
    <x v="0"/>
    <x v="1"/>
    <x v="1"/>
    <x v="0"/>
  </r>
  <r>
    <s v="RUT-10"/>
    <x v="34"/>
    <d v="2021-07-30T00:00:00"/>
    <x v="0"/>
    <n v="50"/>
    <s v="A1, A2,  A3 y A4"/>
    <x v="0"/>
    <x v="0"/>
    <x v="0"/>
    <x v="0"/>
    <x v="0"/>
    <x v="0"/>
    <x v="5"/>
    <x v="0"/>
    <x v="0"/>
    <x v="1"/>
    <x v="1"/>
    <x v="0"/>
  </r>
  <r>
    <s v="RUT-11"/>
    <x v="35"/>
    <d v="2021-10-30T00:00:00"/>
    <x v="0"/>
    <n v="50"/>
    <s v="A1, A2,  A3 y A4"/>
    <x v="0"/>
    <x v="0"/>
    <x v="0"/>
    <x v="0"/>
    <x v="0"/>
    <x v="0"/>
    <x v="0"/>
    <x v="0"/>
    <x v="0"/>
    <x v="5"/>
    <x v="1"/>
    <x v="0"/>
  </r>
  <r>
    <s v="RUT-12"/>
    <x v="36"/>
    <d v="2021-03-31T00:00:00"/>
    <x v="1"/>
    <n v="20"/>
    <s v="A1.A2"/>
    <x v="0"/>
    <x v="0"/>
    <x v="5"/>
    <x v="0"/>
    <x v="0"/>
    <x v="0"/>
    <x v="0"/>
    <x v="0"/>
    <x v="0"/>
    <x v="1"/>
    <x v="1"/>
    <x v="0"/>
  </r>
  <r>
    <s v="RUT-13"/>
    <x v="37"/>
    <d v="2021-01-29T00:00:00"/>
    <x v="3"/>
    <n v="10"/>
    <s v="A1, A2,  A3, y A4"/>
    <x v="6"/>
    <x v="0"/>
    <x v="0"/>
    <x v="0"/>
    <x v="0"/>
    <x v="0"/>
    <x v="0"/>
    <x v="0"/>
    <x v="0"/>
    <x v="1"/>
    <x v="1"/>
    <x v="0"/>
  </r>
  <r>
    <s v="RUT-14"/>
    <x v="38"/>
    <d v="2021-04-30T00:00:00"/>
    <x v="0"/>
    <n v="10"/>
    <s v="A1, A2,  A3, y A4"/>
    <x v="0"/>
    <x v="0"/>
    <x v="0"/>
    <x v="7"/>
    <x v="0"/>
    <x v="0"/>
    <x v="0"/>
    <x v="0"/>
    <x v="0"/>
    <x v="1"/>
    <x v="1"/>
    <x v="0"/>
  </r>
  <r>
    <s v="RUT-15"/>
    <x v="39"/>
    <d v="2021-07-30T00:00:00"/>
    <x v="0"/>
    <n v="10"/>
    <s v="A1, A2,  A3, y A4"/>
    <x v="0"/>
    <x v="0"/>
    <x v="0"/>
    <x v="0"/>
    <x v="0"/>
    <x v="0"/>
    <x v="6"/>
    <x v="0"/>
    <x v="0"/>
    <x v="1"/>
    <x v="1"/>
    <x v="0"/>
  </r>
  <r>
    <s v="RUT-16"/>
    <x v="40"/>
    <d v="2021-10-30T00:00:00"/>
    <x v="0"/>
    <n v="10"/>
    <s v="A1, A2,  A3, y A4"/>
    <x v="0"/>
    <x v="0"/>
    <x v="0"/>
    <x v="0"/>
    <x v="0"/>
    <x v="0"/>
    <x v="0"/>
    <x v="0"/>
    <x v="0"/>
    <x v="6"/>
    <x v="1"/>
    <x v="0"/>
  </r>
  <r>
    <s v="RUT-17"/>
    <x v="41"/>
    <s v="Semanal"/>
    <x v="1"/>
    <n v="48"/>
    <s v="A1, A2 y A3"/>
    <x v="7"/>
    <x v="7"/>
    <x v="6"/>
    <x v="8"/>
    <x v="5"/>
    <x v="8"/>
    <x v="7"/>
    <x v="8"/>
    <x v="6"/>
    <x v="7"/>
    <x v="5"/>
    <x v="5"/>
  </r>
  <r>
    <s v="RUT-18"/>
    <x v="42"/>
    <s v="Mensual"/>
    <x v="1"/>
    <n v="72"/>
    <s v="A1 yA2"/>
    <x v="8"/>
    <x v="8"/>
    <x v="7"/>
    <x v="9"/>
    <x v="6"/>
    <x v="9"/>
    <x v="8"/>
    <x v="9"/>
    <x v="7"/>
    <x v="8"/>
    <x v="6"/>
    <x v="6"/>
  </r>
  <r>
    <s v="RUT-19"/>
    <x v="43"/>
    <s v="Mensual"/>
    <x v="1"/>
    <n v="120"/>
    <s v="A1 yA2"/>
    <x v="6"/>
    <x v="9"/>
    <x v="8"/>
    <x v="7"/>
    <x v="7"/>
    <x v="10"/>
    <x v="6"/>
    <x v="10"/>
    <x v="8"/>
    <x v="6"/>
    <x v="7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14:M24" firstHeaderRow="0" firstDataRow="1" firstDataCol="1" rowPageCount="12" colPageCount="1"/>
  <pivotFields count="18">
    <pivotField compact="0" outline="0" showAll="0"/>
    <pivotField axis="axisRow" compact="0" outline="0" showAll="0" defaultSubtotal="0">
      <items count="44">
        <item x="6"/>
        <item x="13"/>
        <item x="31"/>
        <item x="28"/>
        <item x="43"/>
        <item x="14"/>
        <item x="15"/>
        <item x="16"/>
        <item x="7"/>
        <item x="12"/>
        <item x="11"/>
        <item x="8"/>
        <item x="9"/>
        <item x="10"/>
        <item x="18"/>
        <item x="17"/>
        <item x="23"/>
        <item x="29"/>
        <item x="30"/>
        <item x="33"/>
        <item x="34"/>
        <item x="35"/>
        <item x="32"/>
        <item x="27"/>
        <item x="38"/>
        <item x="39"/>
        <item x="40"/>
        <item x="37"/>
        <item x="3"/>
        <item x="5"/>
        <item x="4"/>
        <item x="22"/>
        <item x="0"/>
        <item x="19"/>
        <item x="20"/>
        <item x="2"/>
        <item x="21"/>
        <item x="1"/>
        <item x="26"/>
        <item x="24"/>
        <item x="25"/>
        <item x="42"/>
        <item x="41"/>
        <item x="36"/>
      </items>
    </pivotField>
    <pivotField compact="0" outline="0" showAll="0"/>
    <pivotField compact="0" outline="0" multipleItemSelectionAllowed="1" showAll="0" defaultSubtotal="0">
      <items count="4">
        <item x="3"/>
        <item x="0"/>
        <item x="2"/>
        <item x="1"/>
      </items>
    </pivotField>
    <pivotField compact="0" outline="0" showAll="0"/>
    <pivotField compact="0" outline="0" showAll="0"/>
    <pivotField axis="axisPage" dataField="1" compact="0" outline="0" multipleItemSelectionAllowed="1" showAll="0" defaultSubtotal="0">
      <items count="9">
        <item x="7"/>
        <item x="8"/>
        <item x="6"/>
        <item x="3"/>
        <item x="5"/>
        <item x="2"/>
        <item x="1"/>
        <item x="4"/>
        <item h="1" x="0"/>
      </items>
    </pivotField>
    <pivotField axis="axisPage" dataField="1" compact="0" outline="0" multipleItemSelectionAllowed="1" showAll="0">
      <items count="11">
        <item x="7"/>
        <item x="8"/>
        <item x="9"/>
        <item x="5"/>
        <item x="6"/>
        <item x="4"/>
        <item x="2"/>
        <item x="1"/>
        <item x="3"/>
        <item x="0"/>
        <item t="default"/>
      </items>
    </pivotField>
    <pivotField axis="axisPage" dataField="1" compact="0" outline="0" showAll="0">
      <items count="10">
        <item x="6"/>
        <item x="7"/>
        <item x="8"/>
        <item x="5"/>
        <item x="4"/>
        <item x="3"/>
        <item x="2"/>
        <item x="1"/>
        <item x="0"/>
        <item t="default"/>
      </items>
    </pivotField>
    <pivotField axis="axisPage" dataField="1" compact="0" outline="0" multipleItemSelectionAllowed="1" showAll="0">
      <items count="11">
        <item x="8"/>
        <item x="9"/>
        <item x="7"/>
        <item x="5"/>
        <item x="6"/>
        <item x="1"/>
        <item x="4"/>
        <item x="2"/>
        <item x="3"/>
        <item x="0"/>
        <item t="default"/>
      </items>
    </pivotField>
    <pivotField axis="axisPage" dataField="1" compact="0" outline="0" multipleItemSelectionAllowed="1" showAll="0">
      <items count="9">
        <item x="5"/>
        <item x="6"/>
        <item x="7"/>
        <item x="4"/>
        <item x="1"/>
        <item x="3"/>
        <item x="2"/>
        <item x="0"/>
        <item t="default"/>
      </items>
    </pivotField>
    <pivotField axis="axisPage" dataField="1" compact="0" outline="0" multipleItemSelectionAllowed="1" showAll="0">
      <items count="12">
        <item x="8"/>
        <item x="9"/>
        <item x="10"/>
        <item x="6"/>
        <item x="7"/>
        <item x="5"/>
        <item x="4"/>
        <item x="1"/>
        <item x="3"/>
        <item x="2"/>
        <item x="0"/>
        <item t="default"/>
      </items>
    </pivotField>
    <pivotField axis="axisPage" dataField="1" compact="0" outline="0" multipleItemSelectionAllowed="1" showAll="0">
      <items count="10">
        <item x="7"/>
        <item x="8"/>
        <item x="6"/>
        <item x="4"/>
        <item x="5"/>
        <item x="1"/>
        <item x="2"/>
        <item x="3"/>
        <item x="0"/>
        <item t="default"/>
      </items>
    </pivotField>
    <pivotField axis="axisPage" dataField="1" compact="0" outline="0" multipleItemSelectionAllowed="1" showAll="0">
      <items count="12">
        <item x="7"/>
        <item x="8"/>
        <item x="9"/>
        <item x="10"/>
        <item x="6"/>
        <item x="5"/>
        <item x="2"/>
        <item x="4"/>
        <item x="3"/>
        <item x="1"/>
        <item x="0"/>
        <item t="default"/>
      </items>
    </pivotField>
    <pivotField axis="axisPage" dataField="1" compact="0" outline="0" multipleItemSelectionAllowed="1" showAll="0">
      <items count="10">
        <item x="6"/>
        <item x="7"/>
        <item x="8"/>
        <item x="5"/>
        <item x="3"/>
        <item x="2"/>
        <item x="4"/>
        <item x="1"/>
        <item x="0"/>
        <item t="default"/>
      </items>
    </pivotField>
    <pivotField axis="axisPage" dataField="1" compact="0" outline="0" multipleItemSelectionAllowed="1" showAll="0">
      <items count="10">
        <item x="7"/>
        <item x="8"/>
        <item x="6"/>
        <item x="4"/>
        <item x="5"/>
        <item x="3"/>
        <item x="2"/>
        <item x="0"/>
        <item x="1"/>
        <item t="default"/>
      </items>
    </pivotField>
    <pivotField axis="axisPage" dataField="1" compact="0" outline="0" multipleItemSelectionAllowed="1" showAll="0">
      <items count="9">
        <item x="5"/>
        <item x="6"/>
        <item x="7"/>
        <item x="4"/>
        <item x="3"/>
        <item x="2"/>
        <item x="0"/>
        <item x="1"/>
        <item t="default"/>
      </items>
    </pivotField>
    <pivotField axis="axisPage" dataField="1" compact="0" outline="0" multipleItemSelectionAllowed="1" showAll="0">
      <items count="9">
        <item x="5"/>
        <item x="6"/>
        <item x="7"/>
        <item x="4"/>
        <item x="2"/>
        <item x="3"/>
        <item x="1"/>
        <item x="0"/>
        <item t="default"/>
      </items>
    </pivotField>
  </pivotFields>
  <rowFields count="1">
    <field x="1"/>
  </rowFields>
  <rowItems count="10">
    <i>
      <x v="4"/>
    </i>
    <i>
      <x v="8"/>
    </i>
    <i>
      <x v="14"/>
    </i>
    <i>
      <x v="22"/>
    </i>
    <i>
      <x v="27"/>
    </i>
    <i>
      <x v="30"/>
    </i>
    <i>
      <x v="39"/>
    </i>
    <i>
      <x v="41"/>
    </i>
    <i>
      <x v="4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2">
    <pageField fld="6" hier="-1"/>
    <pageField fld="7" hier="-1"/>
    <pageField fld="8" hier="-1"/>
    <pageField fld="9" hier="-1"/>
    <pageField fld="10" hier="-1"/>
    <pageField fld="11" hier="-1"/>
    <pageField fld="12" hier="-1"/>
    <pageField fld="13" hier="-1"/>
    <pageField fld="14" hier="-1"/>
    <pageField fld="15" hier="-1"/>
    <pageField fld="16" hier="-1"/>
    <pageField fld="17" hier="-1"/>
  </pageFields>
  <dataFields count="12">
    <dataField name="Suma de Ene" fld="6" baseField="1" baseItem="4"/>
    <dataField name="Suma de Feb" fld="7" baseField="1" baseItem="4"/>
    <dataField name="Suma de Mar" fld="8" baseField="1" baseItem="39"/>
    <dataField name="Suma de Abr" fld="9" baseField="1" baseItem="4"/>
    <dataField name="Suma de May" fld="10" baseField="1" baseItem="14"/>
    <dataField name="Suma de Jun" fld="11" baseField="1" baseItem="4"/>
    <dataField name="Suma de Jul" fld="12" baseField="1" baseItem="4"/>
    <dataField name="Suma de Ago" fld="13" baseField="1" baseItem="4"/>
    <dataField name="Suma de Sep" fld="14" baseField="1" baseItem="4"/>
    <dataField name="Suma de Oct" fld="15" baseField="1" baseItem="4"/>
    <dataField name="Suma de Nov" fld="16" baseField="1" baseItem="4"/>
    <dataField name="Suma de Dic" fld="17" baseField="1" baseItem="0"/>
  </dataFields>
  <formats count="4">
    <format dxfId="3">
      <pivotArea outline="0" collapsedLevelsAreSubtotals="1" fieldPosition="0"/>
    </format>
    <format dxfId="2">
      <pivotArea type="topRight" dataOnly="0" labelOnly="1" outline="0" fieldPosition="0"/>
    </format>
    <format dxfId="1">
      <pivotArea type="topRight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9"/>
  <sheetViews>
    <sheetView tabSelected="1" topLeftCell="A43" zoomScale="80" zoomScaleNormal="80" zoomScaleSheetLayoutView="70" workbookViewId="0">
      <selection activeCell="T1" sqref="T1:V1048576"/>
    </sheetView>
  </sheetViews>
  <sheetFormatPr baseColWidth="10" defaultRowHeight="15.75"/>
  <cols>
    <col min="1" max="1" width="4.85546875" style="43" customWidth="1"/>
    <col min="2" max="2" width="10.140625" style="43" customWidth="1"/>
    <col min="3" max="3" width="138" style="43" customWidth="1"/>
    <col min="4" max="4" width="14" style="43" customWidth="1"/>
    <col min="5" max="5" width="12.28515625" style="43" customWidth="1"/>
    <col min="6" max="6" width="16.42578125" style="43" customWidth="1"/>
    <col min="7" max="12" width="7" style="43" customWidth="1"/>
    <col min="13" max="14" width="5.140625" style="43" customWidth="1"/>
    <col min="15" max="15" width="7" style="43" customWidth="1"/>
    <col min="16" max="17" width="5.5703125" style="43" customWidth="1"/>
    <col min="18" max="18" width="7" style="43" customWidth="1"/>
    <col min="19" max="19" width="16" style="43" customWidth="1"/>
    <col min="20" max="21" width="11.42578125" style="43" hidden="1" customWidth="1"/>
    <col min="22" max="22" width="12.85546875" style="43" hidden="1" customWidth="1"/>
    <col min="23" max="16384" width="11.42578125" style="43"/>
  </cols>
  <sheetData>
    <row r="1" spans="2:21" ht="18.75"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44"/>
    </row>
    <row r="2" spans="2:21" ht="6" customHeight="1" thickBot="1"/>
    <row r="3" spans="2:21" ht="18.75" customHeight="1" thickBot="1">
      <c r="B3" s="131" t="s">
        <v>101</v>
      </c>
      <c r="C3" s="182" t="s">
        <v>228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  <c r="S3" s="175" t="s">
        <v>26</v>
      </c>
      <c r="T3" s="45" t="s">
        <v>28</v>
      </c>
    </row>
    <row r="4" spans="2:21" s="46" customFormat="1" ht="18" customHeight="1" thickBot="1">
      <c r="B4" s="132"/>
      <c r="C4" s="106" t="s">
        <v>15</v>
      </c>
      <c r="D4" s="177" t="s">
        <v>106</v>
      </c>
      <c r="E4" s="178"/>
      <c r="F4" s="179"/>
      <c r="G4" s="180">
        <v>2020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76"/>
    </row>
    <row r="5" spans="2:21" s="46" customFormat="1" ht="33" customHeight="1" thickBot="1">
      <c r="B5" s="131" t="s">
        <v>101</v>
      </c>
      <c r="C5" s="107" t="s">
        <v>16</v>
      </c>
      <c r="D5" s="109" t="s">
        <v>105</v>
      </c>
      <c r="E5" s="110" t="s">
        <v>14</v>
      </c>
      <c r="F5" s="111" t="s">
        <v>13</v>
      </c>
      <c r="G5" s="108" t="s">
        <v>0</v>
      </c>
      <c r="H5" s="104" t="s">
        <v>1</v>
      </c>
      <c r="I5" s="104" t="s">
        <v>2</v>
      </c>
      <c r="J5" s="104" t="s">
        <v>3</v>
      </c>
      <c r="K5" s="104" t="s">
        <v>4</v>
      </c>
      <c r="L5" s="104" t="s">
        <v>5</v>
      </c>
      <c r="M5" s="104" t="s">
        <v>6</v>
      </c>
      <c r="N5" s="104" t="s">
        <v>7</v>
      </c>
      <c r="O5" s="104" t="s">
        <v>8</v>
      </c>
      <c r="P5" s="104" t="s">
        <v>9</v>
      </c>
      <c r="Q5" s="104" t="s">
        <v>10</v>
      </c>
      <c r="R5" s="105" t="s">
        <v>11</v>
      </c>
      <c r="S5" s="98">
        <f>SUM(E6:E11)</f>
        <v>1680</v>
      </c>
    </row>
    <row r="6" spans="2:21" s="47" customFormat="1" ht="31.5">
      <c r="B6" s="48" t="s">
        <v>83</v>
      </c>
      <c r="C6" s="99" t="s">
        <v>202</v>
      </c>
      <c r="D6" s="144">
        <v>44895</v>
      </c>
      <c r="E6" s="100">
        <f t="shared" ref="E6" si="0">SUM(G6:R6)</f>
        <v>240</v>
      </c>
      <c r="F6" s="101" t="s">
        <v>95</v>
      </c>
      <c r="G6" s="102"/>
      <c r="H6" s="102"/>
      <c r="I6" s="102"/>
      <c r="J6" s="102"/>
      <c r="K6" s="102"/>
      <c r="L6" s="102"/>
      <c r="M6" s="102"/>
      <c r="N6" s="102"/>
      <c r="O6" s="102"/>
      <c r="P6" s="103">
        <v>120</v>
      </c>
      <c r="Q6" s="103">
        <v>120</v>
      </c>
      <c r="R6" s="102"/>
      <c r="S6" s="54"/>
      <c r="T6" s="43">
        <v>1</v>
      </c>
      <c r="U6" s="43">
        <v>1</v>
      </c>
    </row>
    <row r="7" spans="2:21" s="47" customFormat="1" ht="47.25">
      <c r="B7" s="48" t="s">
        <v>84</v>
      </c>
      <c r="C7" s="49" t="s">
        <v>203</v>
      </c>
      <c r="D7" s="145">
        <v>44834</v>
      </c>
      <c r="E7" s="50">
        <f>SUM(G7:R7)</f>
        <v>260</v>
      </c>
      <c r="F7" s="51" t="s">
        <v>95</v>
      </c>
      <c r="G7" s="52"/>
      <c r="H7" s="52"/>
      <c r="I7" s="52"/>
      <c r="J7" s="52"/>
      <c r="K7" s="52"/>
      <c r="L7" s="52"/>
      <c r="M7" s="52"/>
      <c r="N7" s="53">
        <v>130</v>
      </c>
      <c r="O7" s="53">
        <v>130</v>
      </c>
      <c r="P7" s="52"/>
      <c r="Q7" s="52"/>
      <c r="R7" s="52"/>
      <c r="S7" s="54"/>
      <c r="T7" s="43">
        <v>1</v>
      </c>
      <c r="U7" s="43">
        <v>1</v>
      </c>
    </row>
    <row r="8" spans="2:21" s="47" customFormat="1" ht="23.25" customHeight="1">
      <c r="B8" s="48" t="s">
        <v>85</v>
      </c>
      <c r="C8" s="49" t="s">
        <v>204</v>
      </c>
      <c r="D8" s="145">
        <v>44666</v>
      </c>
      <c r="E8" s="50">
        <f t="shared" ref="E8" si="1">SUM(G8:R8)</f>
        <v>350</v>
      </c>
      <c r="F8" s="51" t="s">
        <v>95</v>
      </c>
      <c r="G8" s="52"/>
      <c r="H8" s="53">
        <v>130</v>
      </c>
      <c r="I8" s="53">
        <v>140</v>
      </c>
      <c r="J8" s="53">
        <v>80</v>
      </c>
      <c r="K8" s="52"/>
      <c r="L8" s="52"/>
      <c r="M8" s="52"/>
      <c r="N8" s="52"/>
      <c r="O8" s="52"/>
      <c r="P8" s="52"/>
      <c r="Q8" s="52"/>
      <c r="R8" s="52"/>
      <c r="S8" s="54"/>
      <c r="T8" s="43">
        <v>1</v>
      </c>
      <c r="U8" s="43">
        <v>1</v>
      </c>
    </row>
    <row r="9" spans="2:21" s="47" customFormat="1" ht="31.5">
      <c r="B9" s="112" t="s">
        <v>86</v>
      </c>
      <c r="C9" s="113" t="s">
        <v>205</v>
      </c>
      <c r="D9" s="146">
        <v>44895</v>
      </c>
      <c r="E9" s="114">
        <f>SUM(G9:R9)</f>
        <v>350</v>
      </c>
      <c r="F9" s="115" t="s">
        <v>95</v>
      </c>
      <c r="G9" s="116"/>
      <c r="H9" s="116"/>
      <c r="I9" s="116"/>
      <c r="J9" s="116"/>
      <c r="K9" s="116"/>
      <c r="L9" s="116"/>
      <c r="M9" s="116"/>
      <c r="N9" s="116"/>
      <c r="O9" s="117">
        <v>90</v>
      </c>
      <c r="P9" s="117">
        <v>130</v>
      </c>
      <c r="Q9" s="117">
        <v>130</v>
      </c>
      <c r="R9" s="116"/>
      <c r="S9" s="54"/>
      <c r="T9" s="43">
        <v>1</v>
      </c>
      <c r="U9" s="43">
        <v>1</v>
      </c>
    </row>
    <row r="10" spans="2:21" s="47" customFormat="1" ht="31.5">
      <c r="B10" s="112" t="s">
        <v>87</v>
      </c>
      <c r="C10" s="113" t="s">
        <v>206</v>
      </c>
      <c r="D10" s="145">
        <v>44607</v>
      </c>
      <c r="E10" s="114">
        <f t="shared" ref="E10:E11" si="2">SUM(G10:R10)</f>
        <v>240</v>
      </c>
      <c r="F10" s="115" t="s">
        <v>95</v>
      </c>
      <c r="G10" s="53">
        <v>120</v>
      </c>
      <c r="H10" s="53">
        <v>120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54"/>
      <c r="T10" s="43">
        <v>1</v>
      </c>
      <c r="U10" s="43">
        <v>1</v>
      </c>
    </row>
    <row r="11" spans="2:21" s="47" customFormat="1" ht="32.25" thickBot="1">
      <c r="B11" s="112" t="s">
        <v>87</v>
      </c>
      <c r="C11" s="113" t="s">
        <v>207</v>
      </c>
      <c r="D11" s="145">
        <v>44788</v>
      </c>
      <c r="E11" s="114">
        <f t="shared" si="2"/>
        <v>240</v>
      </c>
      <c r="F11" s="115" t="s">
        <v>95</v>
      </c>
      <c r="G11" s="116"/>
      <c r="H11" s="116"/>
      <c r="I11" s="116"/>
      <c r="J11" s="116"/>
      <c r="K11" s="116"/>
      <c r="L11" s="53">
        <v>120</v>
      </c>
      <c r="M11" s="53">
        <v>120</v>
      </c>
      <c r="N11" s="116"/>
      <c r="O11" s="116"/>
      <c r="P11" s="116"/>
      <c r="Q11" s="116"/>
      <c r="R11" s="116"/>
      <c r="S11" s="54"/>
      <c r="T11" s="43">
        <v>1</v>
      </c>
      <c r="U11" s="43">
        <v>1</v>
      </c>
    </row>
    <row r="12" spans="2:21" s="46" customFormat="1" ht="15.75" customHeight="1" thickBot="1">
      <c r="B12" s="120"/>
      <c r="C12" s="137" t="s">
        <v>17</v>
      </c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  <c r="S12" s="98">
        <f>E13+E14+E15+E16+E17+E18+E19+E20</f>
        <v>1730</v>
      </c>
      <c r="U12" s="58"/>
    </row>
    <row r="13" spans="2:21" s="46" customFormat="1" ht="18.75">
      <c r="B13" s="112" t="s">
        <v>88</v>
      </c>
      <c r="C13" s="125" t="s">
        <v>208</v>
      </c>
      <c r="D13" s="144">
        <v>44635</v>
      </c>
      <c r="E13" s="129">
        <f>SUM(G13:R13)</f>
        <v>280</v>
      </c>
      <c r="F13" s="101" t="s">
        <v>95</v>
      </c>
      <c r="G13" s="118">
        <v>80</v>
      </c>
      <c r="H13" s="118">
        <v>100</v>
      </c>
      <c r="I13" s="118">
        <v>100</v>
      </c>
      <c r="J13" s="119"/>
      <c r="K13" s="119"/>
      <c r="L13" s="119"/>
      <c r="M13" s="119"/>
      <c r="N13" s="119"/>
      <c r="O13" s="119"/>
      <c r="P13" s="119"/>
      <c r="Q13" s="119"/>
      <c r="R13" s="119"/>
      <c r="S13" s="57"/>
      <c r="T13" s="43">
        <v>1</v>
      </c>
      <c r="U13" s="43">
        <v>1</v>
      </c>
    </row>
    <row r="14" spans="2:21" s="46" customFormat="1" ht="18.75">
      <c r="B14" s="112" t="s">
        <v>89</v>
      </c>
      <c r="C14" s="49" t="s">
        <v>211</v>
      </c>
      <c r="D14" s="144">
        <v>44593</v>
      </c>
      <c r="E14" s="130">
        <v>80</v>
      </c>
      <c r="F14" s="51" t="s">
        <v>95</v>
      </c>
      <c r="G14" s="60">
        <v>40</v>
      </c>
      <c r="H14" s="60">
        <v>40</v>
      </c>
      <c r="I14" s="55"/>
      <c r="J14" s="64"/>
      <c r="K14" s="55"/>
      <c r="L14" s="55"/>
      <c r="M14" s="55"/>
      <c r="N14" s="55"/>
      <c r="O14" s="55"/>
      <c r="P14" s="55"/>
      <c r="Q14" s="55"/>
      <c r="R14" s="55"/>
      <c r="S14" s="57"/>
      <c r="T14" s="43">
        <v>1</v>
      </c>
      <c r="U14" s="43">
        <v>1</v>
      </c>
    </row>
    <row r="15" spans="2:21" s="46" customFormat="1" ht="18.75">
      <c r="B15" s="112" t="s">
        <v>102</v>
      </c>
      <c r="C15" s="49" t="s">
        <v>212</v>
      </c>
      <c r="D15" s="144">
        <v>44624</v>
      </c>
      <c r="E15" s="130">
        <v>80</v>
      </c>
      <c r="F15" s="51"/>
      <c r="G15" s="55"/>
      <c r="H15" s="55"/>
      <c r="I15" s="60">
        <v>80</v>
      </c>
      <c r="J15" s="64"/>
      <c r="K15" s="55"/>
      <c r="L15" s="55"/>
      <c r="M15" s="55"/>
      <c r="N15" s="55"/>
      <c r="O15" s="55"/>
      <c r="P15" s="55"/>
      <c r="Q15" s="55"/>
      <c r="R15" s="55"/>
      <c r="S15" s="57"/>
      <c r="T15" s="43">
        <v>1</v>
      </c>
      <c r="U15" s="43">
        <v>1</v>
      </c>
    </row>
    <row r="16" spans="2:21" s="46" customFormat="1" ht="18.75">
      <c r="B16" s="112" t="s">
        <v>90</v>
      </c>
      <c r="C16" s="49" t="s">
        <v>209</v>
      </c>
      <c r="D16" s="144">
        <v>44697</v>
      </c>
      <c r="E16" s="130">
        <f>SUM(G16:R16)</f>
        <v>280</v>
      </c>
      <c r="F16" s="51" t="s">
        <v>95</v>
      </c>
      <c r="G16" s="55"/>
      <c r="H16" s="55"/>
      <c r="I16" s="60">
        <v>40</v>
      </c>
      <c r="J16" s="60">
        <v>150</v>
      </c>
      <c r="K16" s="60">
        <v>90</v>
      </c>
      <c r="L16" s="55"/>
      <c r="M16" s="55"/>
      <c r="N16" s="55"/>
      <c r="O16" s="55"/>
      <c r="P16" s="55"/>
      <c r="Q16" s="55"/>
      <c r="R16" s="55"/>
      <c r="S16" s="57"/>
      <c r="T16" s="43">
        <v>1</v>
      </c>
      <c r="U16" s="43">
        <v>1</v>
      </c>
    </row>
    <row r="17" spans="2:21" s="46" customFormat="1" ht="18.75">
      <c r="B17" s="112" t="s">
        <v>115</v>
      </c>
      <c r="C17" s="49" t="s">
        <v>210</v>
      </c>
      <c r="D17" s="144">
        <v>44795</v>
      </c>
      <c r="E17" s="130">
        <f>SUM(G17:R17)</f>
        <v>270</v>
      </c>
      <c r="F17" s="51" t="s">
        <v>95</v>
      </c>
      <c r="G17" s="55"/>
      <c r="H17" s="55"/>
      <c r="I17" s="55"/>
      <c r="J17" s="55"/>
      <c r="K17" s="55"/>
      <c r="L17" s="60">
        <v>90</v>
      </c>
      <c r="M17" s="60">
        <v>90</v>
      </c>
      <c r="N17" s="60">
        <v>90</v>
      </c>
      <c r="P17" s="55"/>
      <c r="Q17" s="55"/>
      <c r="R17" s="55"/>
      <c r="S17" s="57"/>
      <c r="T17" s="43">
        <v>1</v>
      </c>
      <c r="U17" s="43">
        <v>1</v>
      </c>
    </row>
    <row r="18" spans="2:21" s="46" customFormat="1" ht="18.75">
      <c r="B18" s="112" t="s">
        <v>103</v>
      </c>
      <c r="C18" s="49" t="s">
        <v>213</v>
      </c>
      <c r="D18" s="145">
        <v>44771</v>
      </c>
      <c r="E18" s="130">
        <f t="shared" ref="E18:E20" si="3">SUM(G18:R18)</f>
        <v>260</v>
      </c>
      <c r="F18" s="51" t="s">
        <v>95</v>
      </c>
      <c r="G18" s="55"/>
      <c r="H18" s="55"/>
      <c r="I18" s="55"/>
      <c r="J18" s="55"/>
      <c r="K18" s="60">
        <v>120</v>
      </c>
      <c r="L18" s="60">
        <v>70</v>
      </c>
      <c r="M18" s="60">
        <v>70</v>
      </c>
      <c r="N18" s="55"/>
      <c r="O18" s="55"/>
      <c r="P18" s="55"/>
      <c r="Q18" s="55"/>
      <c r="R18" s="55"/>
      <c r="S18" s="57"/>
      <c r="T18" s="43"/>
      <c r="U18" s="43"/>
    </row>
    <row r="19" spans="2:21" s="46" customFormat="1" ht="18.75">
      <c r="B19" s="112" t="s">
        <v>104</v>
      </c>
      <c r="C19" s="49" t="s">
        <v>227</v>
      </c>
      <c r="D19" s="145">
        <v>44895</v>
      </c>
      <c r="E19" s="130">
        <f t="shared" si="3"/>
        <v>280</v>
      </c>
      <c r="F19" s="51" t="s">
        <v>95</v>
      </c>
      <c r="G19" s="55"/>
      <c r="H19" s="55"/>
      <c r="I19" s="55"/>
      <c r="J19" s="55"/>
      <c r="K19" s="55"/>
      <c r="L19" s="55"/>
      <c r="M19" s="55"/>
      <c r="N19" s="55"/>
      <c r="O19" s="60">
        <v>90</v>
      </c>
      <c r="P19" s="60">
        <v>70</v>
      </c>
      <c r="Q19" s="60">
        <v>120</v>
      </c>
      <c r="R19" s="55"/>
      <c r="S19" s="57"/>
      <c r="T19" s="43">
        <v>1</v>
      </c>
      <c r="U19" s="43">
        <v>1</v>
      </c>
    </row>
    <row r="20" spans="2:21" s="46" customFormat="1" ht="19.5" thickBot="1">
      <c r="B20" s="112" t="s">
        <v>116</v>
      </c>
      <c r="C20" s="49" t="s">
        <v>232</v>
      </c>
      <c r="D20" s="145">
        <v>44599</v>
      </c>
      <c r="E20" s="50">
        <f t="shared" si="3"/>
        <v>200</v>
      </c>
      <c r="F20" s="51" t="s">
        <v>231</v>
      </c>
      <c r="G20" s="60">
        <v>160</v>
      </c>
      <c r="H20" s="60">
        <v>40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7"/>
      <c r="T20" s="43"/>
      <c r="U20" s="43"/>
    </row>
    <row r="21" spans="2:21" s="46" customFormat="1" ht="15.75" customHeight="1" thickBot="1">
      <c r="B21" s="120"/>
      <c r="C21" s="137" t="s">
        <v>18</v>
      </c>
      <c r="D21" s="137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9"/>
      <c r="S21" s="98">
        <f>SUM(E22:E23)</f>
        <v>600</v>
      </c>
      <c r="U21" s="58"/>
    </row>
    <row r="22" spans="2:21" s="46" customFormat="1" ht="18.75">
      <c r="B22" s="128" t="s">
        <v>117</v>
      </c>
      <c r="C22" s="67" t="s">
        <v>218</v>
      </c>
      <c r="D22" s="127">
        <v>44742</v>
      </c>
      <c r="E22" s="59">
        <f t="shared" ref="E22:E23" si="4">SUM(G22:R22)</f>
        <v>300</v>
      </c>
      <c r="F22" s="95" t="s">
        <v>95</v>
      </c>
      <c r="G22" s="55"/>
      <c r="H22" s="55"/>
      <c r="I22" s="55"/>
      <c r="J22" s="55"/>
      <c r="K22" s="60">
        <v>150</v>
      </c>
      <c r="L22" s="60">
        <v>150</v>
      </c>
      <c r="M22" s="55"/>
      <c r="N22" s="55"/>
      <c r="O22" s="55"/>
      <c r="P22" s="55"/>
      <c r="Q22" s="55"/>
      <c r="R22" s="96"/>
      <c r="S22" s="57"/>
      <c r="T22" s="43">
        <v>1</v>
      </c>
      <c r="U22" s="43">
        <v>1</v>
      </c>
    </row>
    <row r="23" spans="2:21" s="46" customFormat="1" ht="19.5" thickBot="1">
      <c r="B23" s="128" t="s">
        <v>233</v>
      </c>
      <c r="C23" s="67" t="s">
        <v>222</v>
      </c>
      <c r="D23" s="127">
        <v>44865</v>
      </c>
      <c r="E23" s="59">
        <f t="shared" si="4"/>
        <v>300</v>
      </c>
      <c r="F23" s="95" t="s">
        <v>95</v>
      </c>
      <c r="G23" s="55"/>
      <c r="H23" s="55"/>
      <c r="I23" s="55"/>
      <c r="J23" s="55"/>
      <c r="K23" s="55"/>
      <c r="L23" s="55"/>
      <c r="M23" s="55"/>
      <c r="N23" s="60">
        <v>100</v>
      </c>
      <c r="O23" s="60">
        <v>100</v>
      </c>
      <c r="P23" s="60">
        <v>100</v>
      </c>
      <c r="Q23" s="55"/>
      <c r="R23" s="55"/>
      <c r="S23" s="57"/>
      <c r="T23" s="43">
        <v>1</v>
      </c>
      <c r="U23" s="43">
        <v>1</v>
      </c>
    </row>
    <row r="24" spans="2:21" s="46" customFormat="1" ht="15.75" customHeight="1" thickBot="1">
      <c r="B24" s="120"/>
      <c r="C24" s="137" t="s">
        <v>24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9"/>
      <c r="S24" s="98">
        <f>SUM(E25:E28)</f>
        <v>320</v>
      </c>
      <c r="U24" s="58"/>
    </row>
    <row r="25" spans="2:21" s="47" customFormat="1" ht="18.75">
      <c r="B25" s="122" t="s">
        <v>91</v>
      </c>
      <c r="C25" s="49" t="s">
        <v>148</v>
      </c>
      <c r="D25" s="145">
        <v>44651</v>
      </c>
      <c r="E25" s="50">
        <f t="shared" ref="E25" si="5">SUM(G25:R25)</f>
        <v>80</v>
      </c>
      <c r="F25" s="126" t="s">
        <v>121</v>
      </c>
      <c r="G25" s="52"/>
      <c r="H25" s="53">
        <v>40</v>
      </c>
      <c r="I25" s="53">
        <v>40</v>
      </c>
      <c r="J25" s="52"/>
      <c r="K25" s="52"/>
      <c r="L25" s="52"/>
      <c r="M25" s="52"/>
      <c r="N25" s="52"/>
      <c r="O25" s="52"/>
      <c r="P25" s="52"/>
      <c r="Q25" s="52"/>
      <c r="R25" s="52"/>
      <c r="S25" s="54"/>
      <c r="T25" s="43">
        <v>1</v>
      </c>
      <c r="U25" s="43">
        <v>1</v>
      </c>
    </row>
    <row r="26" spans="2:21" s="47" customFormat="1" ht="18.75">
      <c r="B26" s="122" t="s">
        <v>92</v>
      </c>
      <c r="C26" s="49" t="s">
        <v>147</v>
      </c>
      <c r="D26" s="145">
        <v>44651</v>
      </c>
      <c r="E26" s="50">
        <f>SUM(G26:R26)</f>
        <v>80</v>
      </c>
      <c r="F26" s="126" t="s">
        <v>121</v>
      </c>
      <c r="G26" s="52"/>
      <c r="H26" s="53">
        <v>40</v>
      </c>
      <c r="I26" s="53">
        <v>40</v>
      </c>
      <c r="J26" s="52"/>
      <c r="K26" s="52"/>
      <c r="L26" s="52"/>
      <c r="M26" s="52"/>
      <c r="N26" s="52"/>
      <c r="O26" s="52"/>
      <c r="P26" s="52"/>
      <c r="Q26" s="52"/>
      <c r="R26" s="52"/>
      <c r="S26" s="54"/>
      <c r="T26" s="43">
        <v>1</v>
      </c>
      <c r="U26" s="43">
        <v>1</v>
      </c>
    </row>
    <row r="27" spans="2:21" s="47" customFormat="1" ht="18.75">
      <c r="B27" s="122" t="s">
        <v>93</v>
      </c>
      <c r="C27" s="49" t="s">
        <v>146</v>
      </c>
      <c r="D27" s="145">
        <v>44804</v>
      </c>
      <c r="E27" s="50">
        <f t="shared" ref="E27:E28" si="6">SUM(G27:R27)</f>
        <v>80</v>
      </c>
      <c r="F27" s="126" t="s">
        <v>121</v>
      </c>
      <c r="G27" s="52"/>
      <c r="H27" s="52"/>
      <c r="I27" s="52"/>
      <c r="J27" s="52"/>
      <c r="K27" s="52"/>
      <c r="L27" s="53">
        <v>20</v>
      </c>
      <c r="M27" s="53">
        <v>40</v>
      </c>
      <c r="N27" s="53">
        <v>20</v>
      </c>
      <c r="O27" s="52"/>
      <c r="P27" s="52"/>
      <c r="Q27" s="52"/>
      <c r="R27" s="52"/>
      <c r="S27" s="54"/>
      <c r="T27" s="43">
        <v>1</v>
      </c>
      <c r="U27" s="43">
        <v>1</v>
      </c>
    </row>
    <row r="28" spans="2:21" s="47" customFormat="1" ht="19.5" thickBot="1">
      <c r="B28" s="122" t="s">
        <v>94</v>
      </c>
      <c r="C28" s="49" t="s">
        <v>109</v>
      </c>
      <c r="D28" s="145">
        <v>44651</v>
      </c>
      <c r="E28" s="50">
        <f t="shared" si="6"/>
        <v>80</v>
      </c>
      <c r="F28" s="126" t="s">
        <v>121</v>
      </c>
      <c r="G28" s="52"/>
      <c r="H28" s="53">
        <v>40</v>
      </c>
      <c r="I28" s="53">
        <v>40</v>
      </c>
      <c r="J28" s="52"/>
      <c r="K28" s="52"/>
      <c r="L28" s="52"/>
      <c r="M28" s="52"/>
      <c r="N28" s="52"/>
      <c r="O28" s="52"/>
      <c r="P28" s="52"/>
      <c r="Q28" s="52"/>
      <c r="R28" s="52"/>
      <c r="S28" s="54"/>
      <c r="T28" s="43">
        <v>1</v>
      </c>
      <c r="U28" s="43">
        <v>1</v>
      </c>
    </row>
    <row r="29" spans="2:21" s="46" customFormat="1" ht="15.75" customHeight="1" thickBot="1">
      <c r="B29" s="120"/>
      <c r="C29" s="137" t="s">
        <v>25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9"/>
      <c r="S29" s="98">
        <f>SUM(E30:E47)</f>
        <v>1014</v>
      </c>
      <c r="U29" s="58"/>
    </row>
    <row r="30" spans="2:21" s="46" customFormat="1" ht="31.5">
      <c r="B30" s="61" t="s">
        <v>234</v>
      </c>
      <c r="C30" s="62" t="s">
        <v>201</v>
      </c>
      <c r="D30" s="123" t="s">
        <v>110</v>
      </c>
      <c r="E30" s="50">
        <f>SUM(G30:R30)</f>
        <v>480</v>
      </c>
      <c r="F30" s="51" t="s">
        <v>81</v>
      </c>
      <c r="G30" s="60">
        <v>40</v>
      </c>
      <c r="H30" s="60">
        <v>40</v>
      </c>
      <c r="I30" s="60">
        <v>40</v>
      </c>
      <c r="J30" s="60">
        <v>40</v>
      </c>
      <c r="K30" s="60">
        <v>40</v>
      </c>
      <c r="L30" s="60">
        <v>40</v>
      </c>
      <c r="M30" s="60">
        <v>40</v>
      </c>
      <c r="N30" s="60">
        <v>40</v>
      </c>
      <c r="O30" s="60">
        <v>40</v>
      </c>
      <c r="P30" s="60">
        <v>40</v>
      </c>
      <c r="Q30" s="60">
        <v>40</v>
      </c>
      <c r="R30" s="60">
        <v>40</v>
      </c>
      <c r="S30" s="148"/>
      <c r="T30" s="43">
        <v>12</v>
      </c>
      <c r="U30" s="43">
        <v>12</v>
      </c>
    </row>
    <row r="31" spans="2:21" ht="18.75">
      <c r="B31" s="61" t="s">
        <v>235</v>
      </c>
      <c r="C31" s="67" t="s">
        <v>118</v>
      </c>
      <c r="D31" s="145">
        <v>44926</v>
      </c>
      <c r="E31" s="50">
        <f t="shared" ref="E31:E42" si="7">SUM(G31:R31)</f>
        <v>40</v>
      </c>
      <c r="F31" s="51" t="s">
        <v>82</v>
      </c>
      <c r="G31" s="68"/>
      <c r="H31" s="55"/>
      <c r="I31" s="55"/>
      <c r="J31" s="64"/>
      <c r="K31" s="55"/>
      <c r="L31" s="55"/>
      <c r="M31" s="55"/>
      <c r="N31" s="55"/>
      <c r="O31" s="55"/>
      <c r="P31" s="55"/>
      <c r="Q31" s="55"/>
      <c r="R31" s="60">
        <v>40</v>
      </c>
      <c r="S31" s="65"/>
      <c r="T31" s="43">
        <v>1</v>
      </c>
      <c r="U31" s="43">
        <v>1</v>
      </c>
    </row>
    <row r="32" spans="2:21" s="47" customFormat="1" ht="18.75">
      <c r="B32" s="61" t="s">
        <v>236</v>
      </c>
      <c r="C32" s="121" t="s">
        <v>119</v>
      </c>
      <c r="D32" s="145">
        <v>44926</v>
      </c>
      <c r="E32" s="50">
        <f t="shared" si="7"/>
        <v>30</v>
      </c>
      <c r="F32" s="51" t="s">
        <v>121</v>
      </c>
      <c r="G32" s="55"/>
      <c r="H32" s="55"/>
      <c r="I32" s="55"/>
      <c r="J32" s="55"/>
      <c r="K32" s="55"/>
      <c r="L32" s="55"/>
      <c r="M32" s="55"/>
      <c r="N32" s="55">
        <v>0</v>
      </c>
      <c r="O32" s="55"/>
      <c r="P32" s="55"/>
      <c r="Q32" s="55"/>
      <c r="R32" s="60">
        <v>30</v>
      </c>
      <c r="S32" s="54"/>
      <c r="T32" s="43">
        <v>1</v>
      </c>
      <c r="U32" s="43">
        <v>1</v>
      </c>
    </row>
    <row r="33" spans="2:21" s="47" customFormat="1" ht="18.75">
      <c r="B33" s="61" t="s">
        <v>237</v>
      </c>
      <c r="C33" s="121" t="s">
        <v>120</v>
      </c>
      <c r="D33" s="145">
        <v>44742</v>
      </c>
      <c r="E33" s="50">
        <f>SUM(G33:R33)</f>
        <v>30</v>
      </c>
      <c r="F33" s="51" t="s">
        <v>121</v>
      </c>
      <c r="G33" s="55"/>
      <c r="H33" s="55"/>
      <c r="I33" s="55"/>
      <c r="J33" s="55"/>
      <c r="K33" s="55"/>
      <c r="L33" s="60">
        <v>30</v>
      </c>
      <c r="M33" s="55"/>
      <c r="N33" s="55"/>
      <c r="O33" s="55"/>
      <c r="P33" s="55"/>
      <c r="Q33" s="55"/>
      <c r="R33" s="60"/>
      <c r="S33" s="54"/>
      <c r="T33" s="43">
        <v>1</v>
      </c>
      <c r="U33" s="43">
        <v>1</v>
      </c>
    </row>
    <row r="34" spans="2:21" ht="18.75">
      <c r="B34" s="61" t="s">
        <v>238</v>
      </c>
      <c r="C34" s="49" t="s">
        <v>223</v>
      </c>
      <c r="D34" s="145">
        <v>44620</v>
      </c>
      <c r="E34" s="50">
        <f>SUM(G34:R34)</f>
        <v>30</v>
      </c>
      <c r="F34" s="51" t="s">
        <v>121</v>
      </c>
      <c r="G34" s="68"/>
      <c r="H34" s="60">
        <v>30</v>
      </c>
      <c r="I34" s="55"/>
      <c r="J34" s="64"/>
      <c r="K34" s="55"/>
      <c r="L34" s="55"/>
      <c r="M34" s="55"/>
      <c r="N34" s="55"/>
      <c r="O34" s="55"/>
      <c r="P34" s="55"/>
      <c r="Q34" s="55"/>
      <c r="R34" s="55"/>
      <c r="S34" s="65"/>
      <c r="T34" s="43">
        <v>1</v>
      </c>
      <c r="U34" s="43">
        <v>1</v>
      </c>
    </row>
    <row r="35" spans="2:21" ht="18.75">
      <c r="B35" s="61" t="s">
        <v>239</v>
      </c>
      <c r="C35" s="49" t="s">
        <v>122</v>
      </c>
      <c r="D35" s="145">
        <v>44803</v>
      </c>
      <c r="E35" s="50">
        <f>SUM(G35:R35)</f>
        <v>20</v>
      </c>
      <c r="F35" s="51" t="s">
        <v>121</v>
      </c>
      <c r="G35" s="68"/>
      <c r="H35" s="68"/>
      <c r="I35" s="55"/>
      <c r="J35" s="64"/>
      <c r="K35" s="55"/>
      <c r="L35" s="55"/>
      <c r="M35" s="55"/>
      <c r="N35" s="60">
        <v>20</v>
      </c>
      <c r="O35" s="55"/>
      <c r="P35" s="55"/>
      <c r="Q35" s="55"/>
      <c r="R35" s="55"/>
      <c r="S35" s="65"/>
      <c r="T35" s="43">
        <v>1</v>
      </c>
      <c r="U35" s="43">
        <v>1</v>
      </c>
    </row>
    <row r="36" spans="2:21" ht="18.75">
      <c r="B36" s="61" t="s">
        <v>240</v>
      </c>
      <c r="C36" s="49" t="s">
        <v>112</v>
      </c>
      <c r="D36" s="145">
        <v>44908</v>
      </c>
      <c r="E36" s="50">
        <f t="shared" si="7"/>
        <v>4</v>
      </c>
      <c r="F36" s="51" t="s">
        <v>97</v>
      </c>
      <c r="G36" s="68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60">
        <v>4</v>
      </c>
      <c r="S36" s="65"/>
      <c r="T36" s="43">
        <v>1</v>
      </c>
      <c r="U36" s="43">
        <v>1</v>
      </c>
    </row>
    <row r="37" spans="2:21" ht="18.75">
      <c r="B37" s="61" t="s">
        <v>241</v>
      </c>
      <c r="C37" s="49" t="s">
        <v>143</v>
      </c>
      <c r="D37" s="145">
        <v>44592</v>
      </c>
      <c r="E37" s="50">
        <f t="shared" si="7"/>
        <v>50</v>
      </c>
      <c r="F37" s="51" t="s">
        <v>27</v>
      </c>
      <c r="G37" s="60">
        <v>50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65"/>
      <c r="T37" s="43">
        <v>1</v>
      </c>
      <c r="U37" s="43">
        <v>1</v>
      </c>
    </row>
    <row r="38" spans="2:21" ht="18.75">
      <c r="B38" s="61" t="s">
        <v>242</v>
      </c>
      <c r="C38" s="49" t="s">
        <v>216</v>
      </c>
      <c r="D38" s="145">
        <v>44680</v>
      </c>
      <c r="E38" s="50">
        <f t="shared" ref="E38:E40" si="8">SUM(G38:R38)</f>
        <v>50</v>
      </c>
      <c r="F38" s="51" t="s">
        <v>27</v>
      </c>
      <c r="G38" s="55"/>
      <c r="H38" s="55"/>
      <c r="I38" s="55"/>
      <c r="J38" s="60">
        <v>50</v>
      </c>
      <c r="K38" s="55"/>
      <c r="L38" s="55"/>
      <c r="M38" s="55"/>
      <c r="N38" s="55"/>
      <c r="O38" s="55"/>
      <c r="P38" s="55"/>
      <c r="Q38" s="55"/>
      <c r="R38" s="55"/>
      <c r="S38" s="65"/>
      <c r="T38" s="43">
        <v>1</v>
      </c>
      <c r="U38" s="43">
        <v>1</v>
      </c>
    </row>
    <row r="39" spans="2:21" ht="18.75">
      <c r="B39" s="61" t="s">
        <v>243</v>
      </c>
      <c r="C39" s="49" t="s">
        <v>219</v>
      </c>
      <c r="D39" s="145">
        <v>44771</v>
      </c>
      <c r="E39" s="50">
        <f t="shared" si="8"/>
        <v>50</v>
      </c>
      <c r="F39" s="51" t="s">
        <v>27</v>
      </c>
      <c r="G39" s="55"/>
      <c r="H39" s="55"/>
      <c r="I39" s="55"/>
      <c r="J39" s="55"/>
      <c r="K39" s="55"/>
      <c r="L39" s="55"/>
      <c r="M39" s="60">
        <v>50</v>
      </c>
      <c r="N39" s="55"/>
      <c r="O39" s="55"/>
      <c r="P39" s="55"/>
      <c r="Q39" s="55"/>
      <c r="R39" s="55"/>
      <c r="S39" s="65"/>
      <c r="T39" s="43">
        <v>1</v>
      </c>
      <c r="U39" s="43">
        <v>1</v>
      </c>
    </row>
    <row r="40" spans="2:21" ht="18.75">
      <c r="B40" s="61" t="s">
        <v>244</v>
      </c>
      <c r="C40" s="49" t="s">
        <v>220</v>
      </c>
      <c r="D40" s="145">
        <v>44865</v>
      </c>
      <c r="E40" s="50">
        <f t="shared" si="8"/>
        <v>50</v>
      </c>
      <c r="F40" s="51" t="s">
        <v>27</v>
      </c>
      <c r="G40" s="55"/>
      <c r="H40" s="55"/>
      <c r="I40" s="55"/>
      <c r="J40" s="55"/>
      <c r="K40" s="55"/>
      <c r="L40" s="55"/>
      <c r="M40" s="55"/>
      <c r="N40" s="47"/>
      <c r="O40" s="55"/>
      <c r="P40" s="60">
        <v>50</v>
      </c>
      <c r="Q40" s="55"/>
      <c r="R40" s="55"/>
      <c r="S40" s="65"/>
      <c r="T40" s="43">
        <v>1</v>
      </c>
      <c r="U40" s="43">
        <v>1</v>
      </c>
    </row>
    <row r="41" spans="2:21" s="47" customFormat="1" ht="18.75">
      <c r="B41" s="61" t="s">
        <v>245</v>
      </c>
      <c r="C41" s="49" t="s">
        <v>215</v>
      </c>
      <c r="D41" s="145">
        <v>44651</v>
      </c>
      <c r="E41" s="50">
        <f t="shared" si="7"/>
        <v>20</v>
      </c>
      <c r="F41" s="51" t="s">
        <v>123</v>
      </c>
      <c r="G41" s="68"/>
      <c r="H41" s="55"/>
      <c r="I41" s="60">
        <v>20</v>
      </c>
      <c r="J41" s="68"/>
      <c r="K41" s="68"/>
      <c r="L41" s="68"/>
      <c r="M41" s="68"/>
      <c r="N41" s="68"/>
      <c r="O41" s="68"/>
      <c r="P41" s="68"/>
      <c r="Q41" s="68"/>
      <c r="R41" s="55"/>
      <c r="S41" s="54"/>
      <c r="T41" s="43">
        <v>1</v>
      </c>
      <c r="U41" s="43">
        <v>1</v>
      </c>
    </row>
    <row r="42" spans="2:21" ht="18.75">
      <c r="B42" s="61" t="s">
        <v>246</v>
      </c>
      <c r="C42" s="67" t="s">
        <v>214</v>
      </c>
      <c r="D42" s="145">
        <v>44592</v>
      </c>
      <c r="E42" s="50">
        <f t="shared" si="7"/>
        <v>10</v>
      </c>
      <c r="F42" s="51" t="s">
        <v>98</v>
      </c>
      <c r="G42" s="60">
        <v>10</v>
      </c>
      <c r="H42" s="55"/>
      <c r="I42" s="55"/>
      <c r="J42" s="68"/>
      <c r="K42" s="55"/>
      <c r="L42" s="55"/>
      <c r="M42" s="55"/>
      <c r="N42" s="55"/>
      <c r="O42" s="68"/>
      <c r="P42" s="55"/>
      <c r="Q42" s="55"/>
      <c r="R42" s="55"/>
      <c r="S42" s="69"/>
      <c r="T42" s="43">
        <v>1</v>
      </c>
      <c r="U42" s="43">
        <v>1</v>
      </c>
    </row>
    <row r="43" spans="2:21" ht="18.75">
      <c r="B43" s="61" t="s">
        <v>247</v>
      </c>
      <c r="C43" s="67" t="s">
        <v>217</v>
      </c>
      <c r="D43" s="145">
        <v>44680</v>
      </c>
      <c r="E43" s="50">
        <f t="shared" ref="E43:E47" si="9">SUM(G43:R43)</f>
        <v>10</v>
      </c>
      <c r="F43" s="51" t="s">
        <v>98</v>
      </c>
      <c r="G43" s="55"/>
      <c r="H43" s="55"/>
      <c r="I43" s="55"/>
      <c r="J43" s="60">
        <v>10</v>
      </c>
      <c r="K43" s="55"/>
      <c r="L43" s="55"/>
      <c r="M43" s="55"/>
      <c r="N43" s="55"/>
      <c r="O43" s="68"/>
      <c r="P43" s="55"/>
      <c r="Q43" s="55"/>
      <c r="R43" s="55"/>
      <c r="S43" s="69"/>
      <c r="T43" s="43">
        <v>1</v>
      </c>
      <c r="U43" s="43">
        <v>1</v>
      </c>
    </row>
    <row r="44" spans="2:21" ht="18.75">
      <c r="B44" s="61" t="s">
        <v>248</v>
      </c>
      <c r="C44" s="67" t="s">
        <v>230</v>
      </c>
      <c r="D44" s="145">
        <v>44771</v>
      </c>
      <c r="E44" s="50">
        <f t="shared" si="9"/>
        <v>10</v>
      </c>
      <c r="F44" s="51" t="s">
        <v>98</v>
      </c>
      <c r="G44" s="55"/>
      <c r="H44" s="55"/>
      <c r="I44" s="55"/>
      <c r="J44" s="55"/>
      <c r="K44" s="55"/>
      <c r="L44" s="55"/>
      <c r="M44" s="60">
        <v>10</v>
      </c>
      <c r="N44" s="55"/>
      <c r="O44" s="55"/>
      <c r="P44" s="55"/>
      <c r="Q44" s="55"/>
      <c r="R44" s="55"/>
      <c r="S44" s="69"/>
      <c r="T44" s="43">
        <v>1</v>
      </c>
      <c r="U44" s="43">
        <v>1</v>
      </c>
    </row>
    <row r="45" spans="2:21" ht="18.75">
      <c r="B45" s="61" t="s">
        <v>249</v>
      </c>
      <c r="C45" s="67" t="s">
        <v>221</v>
      </c>
      <c r="D45" s="145">
        <v>44865</v>
      </c>
      <c r="E45" s="50">
        <f t="shared" si="9"/>
        <v>10</v>
      </c>
      <c r="F45" s="51" t="s">
        <v>98</v>
      </c>
      <c r="G45" s="55"/>
      <c r="H45" s="55"/>
      <c r="I45" s="55"/>
      <c r="J45" s="55"/>
      <c r="K45" s="55"/>
      <c r="L45" s="55"/>
      <c r="M45" s="55"/>
      <c r="N45" s="55"/>
      <c r="O45" s="55"/>
      <c r="P45" s="60">
        <v>10</v>
      </c>
      <c r="Q45" s="55"/>
      <c r="R45" s="55"/>
      <c r="S45" s="69"/>
      <c r="T45" s="43">
        <v>4</v>
      </c>
      <c r="U45" s="43">
        <v>4</v>
      </c>
    </row>
    <row r="46" spans="2:21" ht="18.75">
      <c r="B46" s="61" t="s">
        <v>250</v>
      </c>
      <c r="C46" s="49" t="s">
        <v>99</v>
      </c>
      <c r="D46" s="147" t="s">
        <v>111</v>
      </c>
      <c r="E46" s="50">
        <f t="shared" si="9"/>
        <v>48</v>
      </c>
      <c r="F46" s="51" t="s">
        <v>81</v>
      </c>
      <c r="G46" s="60">
        <v>4</v>
      </c>
      <c r="H46" s="60">
        <v>4</v>
      </c>
      <c r="I46" s="60">
        <v>4</v>
      </c>
      <c r="J46" s="60">
        <v>4</v>
      </c>
      <c r="K46" s="60">
        <v>4</v>
      </c>
      <c r="L46" s="60">
        <v>4</v>
      </c>
      <c r="M46" s="60">
        <v>4</v>
      </c>
      <c r="N46" s="60">
        <v>4</v>
      </c>
      <c r="O46" s="60">
        <v>4</v>
      </c>
      <c r="P46" s="60">
        <v>4</v>
      </c>
      <c r="Q46" s="60">
        <v>4</v>
      </c>
      <c r="R46" s="60">
        <v>4</v>
      </c>
      <c r="S46" s="54"/>
      <c r="T46" s="43">
        <v>12</v>
      </c>
      <c r="U46" s="43">
        <v>1</v>
      </c>
    </row>
    <row r="47" spans="2:21" s="47" customFormat="1" ht="18.75">
      <c r="B47" s="61" t="s">
        <v>251</v>
      </c>
      <c r="C47" s="121" t="s">
        <v>114</v>
      </c>
      <c r="D47" s="124" t="s">
        <v>113</v>
      </c>
      <c r="E47" s="50">
        <f t="shared" si="9"/>
        <v>72</v>
      </c>
      <c r="F47" s="95" t="s">
        <v>141</v>
      </c>
      <c r="G47" s="60">
        <v>6</v>
      </c>
      <c r="H47" s="60">
        <v>6</v>
      </c>
      <c r="I47" s="60">
        <v>6</v>
      </c>
      <c r="J47" s="60">
        <v>6</v>
      </c>
      <c r="K47" s="60">
        <v>6</v>
      </c>
      <c r="L47" s="60">
        <v>6</v>
      </c>
      <c r="M47" s="60">
        <v>6</v>
      </c>
      <c r="N47" s="60">
        <v>6</v>
      </c>
      <c r="O47" s="60">
        <v>6</v>
      </c>
      <c r="P47" s="60">
        <v>6</v>
      </c>
      <c r="Q47" s="60">
        <v>6</v>
      </c>
      <c r="R47" s="60">
        <v>6</v>
      </c>
      <c r="S47" s="54"/>
      <c r="T47" s="43">
        <v>12</v>
      </c>
      <c r="U47" s="43">
        <v>1</v>
      </c>
    </row>
    <row r="48" spans="2:21" s="46" customFormat="1" ht="15.75" customHeight="1">
      <c r="B48" s="56"/>
      <c r="C48" s="140" t="s">
        <v>96</v>
      </c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3"/>
      <c r="S48" s="94"/>
      <c r="U48" s="58"/>
    </row>
    <row r="49" spans="2:22" s="47" customFormat="1" ht="27" customHeight="1">
      <c r="B49" s="70"/>
      <c r="C49" s="63" t="s">
        <v>29</v>
      </c>
      <c r="D49" s="63"/>
      <c r="E49" s="59">
        <f>SUM(G49:R49)</f>
        <v>10</v>
      </c>
      <c r="F49" s="51" t="s">
        <v>95</v>
      </c>
      <c r="G49" s="52"/>
      <c r="H49" s="55"/>
      <c r="I49" s="55"/>
      <c r="J49" s="60">
        <v>0</v>
      </c>
      <c r="K49" s="68"/>
      <c r="L49" s="68"/>
      <c r="M49" s="60">
        <v>0</v>
      </c>
      <c r="N49" s="68"/>
      <c r="O49" s="60">
        <v>0</v>
      </c>
      <c r="P49" s="55"/>
      <c r="Q49" s="55"/>
      <c r="R49" s="60">
        <v>10</v>
      </c>
      <c r="S49" s="71">
        <f>E49</f>
        <v>10</v>
      </c>
      <c r="T49" s="43"/>
      <c r="U49" s="66"/>
    </row>
    <row r="50" spans="2:22">
      <c r="C50" s="154" t="s">
        <v>12</v>
      </c>
      <c r="D50" s="155"/>
      <c r="E50" s="156"/>
      <c r="F50" s="157"/>
      <c r="G50" s="72">
        <f>SUM(G6:G49)</f>
        <v>510</v>
      </c>
      <c r="H50" s="72">
        <f t="shared" ref="H50:R50" si="10">SUM(H6:H49)</f>
        <v>630</v>
      </c>
      <c r="I50" s="72">
        <f t="shared" si="10"/>
        <v>550</v>
      </c>
      <c r="J50" s="72">
        <f t="shared" si="10"/>
        <v>340</v>
      </c>
      <c r="K50" s="72">
        <f t="shared" si="10"/>
        <v>410</v>
      </c>
      <c r="L50" s="72">
        <f t="shared" si="10"/>
        <v>530</v>
      </c>
      <c r="M50" s="72">
        <f t="shared" si="10"/>
        <v>430</v>
      </c>
      <c r="N50" s="72">
        <f t="shared" si="10"/>
        <v>410</v>
      </c>
      <c r="O50" s="72">
        <f t="shared" si="10"/>
        <v>460</v>
      </c>
      <c r="P50" s="72">
        <f t="shared" si="10"/>
        <v>530</v>
      </c>
      <c r="Q50" s="72">
        <f t="shared" si="10"/>
        <v>420</v>
      </c>
      <c r="R50" s="72">
        <f t="shared" si="10"/>
        <v>134</v>
      </c>
      <c r="S50" s="73">
        <f>SUM(G50:R50)</f>
        <v>5354</v>
      </c>
      <c r="T50" s="43">
        <f>SUM(T4:T49)</f>
        <v>72</v>
      </c>
      <c r="U50" s="43">
        <f>SUM(U4:U49)</f>
        <v>50</v>
      </c>
      <c r="V50" s="74"/>
    </row>
    <row r="51" spans="2:22">
      <c r="C51" s="159" t="s">
        <v>100</v>
      </c>
      <c r="D51" s="160"/>
      <c r="E51" s="161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3"/>
      <c r="S51" s="149">
        <v>5394</v>
      </c>
    </row>
    <row r="52" spans="2:22" ht="3.75" customHeight="1">
      <c r="E52" s="75"/>
      <c r="F52" s="75"/>
      <c r="G52" s="75"/>
      <c r="S52" s="150"/>
    </row>
    <row r="53" spans="2:22">
      <c r="C53" s="158" t="s">
        <v>23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1">
        <f>S50-S51</f>
        <v>-40</v>
      </c>
    </row>
    <row r="54" spans="2:22">
      <c r="C54" s="42" t="s">
        <v>20</v>
      </c>
      <c r="D54" s="89"/>
      <c r="E54" s="166" t="s">
        <v>21</v>
      </c>
      <c r="F54" s="167"/>
      <c r="G54" s="167"/>
      <c r="H54" s="167"/>
      <c r="I54" s="167"/>
      <c r="J54" s="167"/>
      <c r="K54" s="166" t="s">
        <v>22</v>
      </c>
      <c r="L54" s="167"/>
      <c r="M54" s="167"/>
      <c r="N54" s="167"/>
      <c r="O54" s="167"/>
      <c r="P54" s="167"/>
      <c r="Q54" s="167"/>
      <c r="R54" s="167"/>
      <c r="S54" s="150"/>
    </row>
    <row r="55" spans="2:22" s="93" customFormat="1">
      <c r="C55" s="76" t="s">
        <v>224</v>
      </c>
      <c r="D55" s="90"/>
      <c r="E55" s="170" t="s">
        <v>225</v>
      </c>
      <c r="F55" s="171"/>
      <c r="G55" s="171"/>
      <c r="H55" s="171"/>
      <c r="I55" s="171"/>
      <c r="J55" s="171"/>
      <c r="K55" s="170" t="s">
        <v>226</v>
      </c>
      <c r="L55" s="171"/>
      <c r="M55" s="171"/>
      <c r="N55" s="171"/>
      <c r="O55" s="171"/>
      <c r="P55" s="171"/>
      <c r="Q55" s="171"/>
      <c r="R55" s="172"/>
    </row>
    <row r="56" spans="2:22">
      <c r="C56" s="77" t="s">
        <v>19</v>
      </c>
      <c r="D56" s="91"/>
      <c r="E56" s="164" t="s">
        <v>19</v>
      </c>
      <c r="F56" s="165"/>
      <c r="G56" s="165"/>
      <c r="H56" s="165"/>
      <c r="I56" s="165"/>
      <c r="J56" s="165"/>
      <c r="K56" s="164" t="s">
        <v>19</v>
      </c>
      <c r="L56" s="165"/>
      <c r="M56" s="165"/>
      <c r="N56" s="165"/>
      <c r="O56" s="165"/>
      <c r="P56" s="165"/>
      <c r="Q56" s="165"/>
      <c r="R56" s="173"/>
      <c r="S56" s="78"/>
    </row>
    <row r="57" spans="2:22">
      <c r="C57" s="79" t="s">
        <v>252</v>
      </c>
      <c r="D57" s="92"/>
      <c r="E57" s="168" t="s">
        <v>252</v>
      </c>
      <c r="F57" s="169"/>
      <c r="G57" s="169"/>
      <c r="H57" s="169"/>
      <c r="I57" s="169"/>
      <c r="J57" s="169"/>
      <c r="K57" s="168" t="s">
        <v>252</v>
      </c>
      <c r="L57" s="169"/>
      <c r="M57" s="169"/>
      <c r="N57" s="169"/>
      <c r="O57" s="169"/>
      <c r="P57" s="169"/>
      <c r="Q57" s="169"/>
      <c r="R57" s="174"/>
    </row>
    <row r="58" spans="2:22" ht="45" customHeight="1">
      <c r="E58" s="80"/>
      <c r="F58" s="80"/>
      <c r="G58" s="81"/>
    </row>
    <row r="59" spans="2:22" ht="42.75" customHeight="1">
      <c r="C59" s="152" t="s">
        <v>229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88"/>
    </row>
    <row r="60" spans="2:22">
      <c r="E60" s="82"/>
      <c r="F60" s="82"/>
      <c r="G60" s="81"/>
    </row>
    <row r="61" spans="2:22">
      <c r="E61" s="83"/>
      <c r="F61" s="83"/>
      <c r="G61" s="81"/>
    </row>
    <row r="62" spans="2:22">
      <c r="C62" s="81"/>
      <c r="D62" s="81"/>
      <c r="E62" s="81"/>
      <c r="F62" s="81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1"/>
    </row>
    <row r="63" spans="2:22">
      <c r="C63" s="85"/>
      <c r="D63" s="85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2:22">
      <c r="C64" s="81"/>
      <c r="D64" s="81"/>
      <c r="E64" s="86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3:19">
      <c r="C65" s="81"/>
      <c r="D65" s="81"/>
      <c r="E65" s="86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3:19">
      <c r="C66" s="87"/>
      <c r="D66" s="87"/>
      <c r="E66" s="86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3:19">
      <c r="C67" s="81"/>
      <c r="D67" s="81"/>
      <c r="E67" s="86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3:19">
      <c r="E68" s="78"/>
    </row>
    <row r="69" spans="3:19">
      <c r="E69" s="78"/>
    </row>
  </sheetData>
  <autoFilter ref="D5:R51"/>
  <mergeCells count="17">
    <mergeCell ref="S3:S4"/>
    <mergeCell ref="D4:F4"/>
    <mergeCell ref="K54:R54"/>
    <mergeCell ref="E55:J55"/>
    <mergeCell ref="G4:R4"/>
    <mergeCell ref="C3:R3"/>
    <mergeCell ref="C59:R59"/>
    <mergeCell ref="C1:R1"/>
    <mergeCell ref="C50:F50"/>
    <mergeCell ref="C53:R53"/>
    <mergeCell ref="C51:R51"/>
    <mergeCell ref="E56:J56"/>
    <mergeCell ref="E54:J54"/>
    <mergeCell ref="E57:J57"/>
    <mergeCell ref="K55:R55"/>
    <mergeCell ref="K56:R56"/>
    <mergeCell ref="K57:R57"/>
  </mergeCells>
  <phoneticPr fontId="0" type="noConversion"/>
  <dataValidations count="2">
    <dataValidation type="date" operator="greaterThan" allowBlank="1" showInputMessage="1" showErrorMessage="1" sqref="C63:D63">
      <formula1>40909</formula1>
    </dataValidation>
    <dataValidation operator="greaterThan" allowBlank="1" showInputMessage="1" showErrorMessage="1" sqref="C66:D66"/>
  </dataValidations>
  <printOptions horizontalCentered="1"/>
  <pageMargins left="0" right="0" top="0.39370078740157483" bottom="0.19685039370078741" header="0" footer="0"/>
  <pageSetup paperSize="14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7"/>
  <sheetViews>
    <sheetView topLeftCell="A94" workbookViewId="0">
      <selection activeCell="F51" sqref="F51"/>
    </sheetView>
  </sheetViews>
  <sheetFormatPr baseColWidth="10" defaultRowHeight="12.75"/>
  <cols>
    <col min="2" max="2" width="56.5703125" customWidth="1"/>
  </cols>
  <sheetData>
    <row r="2" spans="1:3">
      <c r="A2" s="97" t="s">
        <v>124</v>
      </c>
      <c r="B2" t="s">
        <v>150</v>
      </c>
      <c r="C2">
        <v>10</v>
      </c>
    </row>
    <row r="3" spans="1:3">
      <c r="A3" s="97" t="s">
        <v>124</v>
      </c>
      <c r="B3" t="s">
        <v>145</v>
      </c>
      <c r="C3">
        <v>80</v>
      </c>
    </row>
    <row r="4" spans="1:3">
      <c r="A4" s="97" t="s">
        <v>124</v>
      </c>
      <c r="B4" t="s">
        <v>108</v>
      </c>
      <c r="C4">
        <v>40</v>
      </c>
    </row>
    <row r="5" spans="1:3">
      <c r="A5" s="97" t="s">
        <v>124</v>
      </c>
      <c r="B5" t="s">
        <v>161</v>
      </c>
      <c r="C5">
        <v>50</v>
      </c>
    </row>
    <row r="6" spans="1:3">
      <c r="A6" s="97" t="s">
        <v>124</v>
      </c>
      <c r="B6" t="s">
        <v>165</v>
      </c>
      <c r="C6">
        <v>10</v>
      </c>
    </row>
    <row r="7" spans="1:3">
      <c r="A7" s="97" t="s">
        <v>124</v>
      </c>
      <c r="B7" t="s">
        <v>168</v>
      </c>
      <c r="C7">
        <v>120</v>
      </c>
    </row>
    <row r="8" spans="1:3">
      <c r="A8" s="97" t="s">
        <v>124</v>
      </c>
      <c r="B8" t="s">
        <v>172</v>
      </c>
      <c r="C8">
        <v>200</v>
      </c>
    </row>
    <row r="9" spans="1:3">
      <c r="A9" s="97" t="s">
        <v>124</v>
      </c>
      <c r="B9" t="s">
        <v>114</v>
      </c>
      <c r="C9">
        <v>6</v>
      </c>
    </row>
    <row r="10" spans="1:3">
      <c r="A10" s="97" t="s">
        <v>124</v>
      </c>
      <c r="B10" t="s">
        <v>174</v>
      </c>
      <c r="C10">
        <v>4</v>
      </c>
    </row>
    <row r="11" spans="1:3">
      <c r="A11" s="97"/>
      <c r="B11" s="136" t="s">
        <v>200</v>
      </c>
      <c r="C11" s="136">
        <f>SUM(C2:C10)</f>
        <v>520</v>
      </c>
    </row>
    <row r="12" spans="1:3">
      <c r="A12" s="97" t="s">
        <v>125</v>
      </c>
      <c r="B12" t="s">
        <v>150</v>
      </c>
      <c r="C12">
        <v>10</v>
      </c>
    </row>
    <row r="13" spans="1:3">
      <c r="A13" s="97" t="s">
        <v>125</v>
      </c>
      <c r="B13" t="s">
        <v>145</v>
      </c>
      <c r="C13">
        <v>160</v>
      </c>
    </row>
    <row r="14" spans="1:3">
      <c r="A14" s="97" t="s">
        <v>125</v>
      </c>
      <c r="B14" t="s">
        <v>108</v>
      </c>
      <c r="C14">
        <v>40</v>
      </c>
    </row>
    <row r="15" spans="1:3">
      <c r="A15" s="97" t="s">
        <v>125</v>
      </c>
      <c r="B15" t="s">
        <v>157</v>
      </c>
      <c r="C15">
        <v>30</v>
      </c>
    </row>
    <row r="16" spans="1:3">
      <c r="A16" s="97" t="s">
        <v>125</v>
      </c>
      <c r="B16" t="s">
        <v>168</v>
      </c>
      <c r="C16">
        <v>120</v>
      </c>
    </row>
    <row r="17" spans="1:3">
      <c r="A17" s="97" t="s">
        <v>125</v>
      </c>
      <c r="B17" t="s">
        <v>138</v>
      </c>
      <c r="C17">
        <v>40</v>
      </c>
    </row>
    <row r="18" spans="1:3">
      <c r="A18" s="97" t="s">
        <v>125</v>
      </c>
      <c r="B18" t="s">
        <v>136</v>
      </c>
      <c r="C18">
        <v>40</v>
      </c>
    </row>
    <row r="19" spans="1:3">
      <c r="A19" s="97" t="s">
        <v>125</v>
      </c>
      <c r="B19" t="s">
        <v>137</v>
      </c>
      <c r="C19">
        <v>40</v>
      </c>
    </row>
    <row r="20" spans="1:3">
      <c r="A20" s="97" t="s">
        <v>125</v>
      </c>
      <c r="B20" t="s">
        <v>170</v>
      </c>
      <c r="C20">
        <v>130</v>
      </c>
    </row>
    <row r="21" spans="1:3">
      <c r="A21" s="97" t="s">
        <v>125</v>
      </c>
      <c r="B21" t="s">
        <v>172</v>
      </c>
      <c r="C21">
        <v>20</v>
      </c>
    </row>
    <row r="22" spans="1:3">
      <c r="A22" s="97" t="s">
        <v>125</v>
      </c>
      <c r="B22" t="s">
        <v>114</v>
      </c>
      <c r="C22">
        <v>6</v>
      </c>
    </row>
    <row r="23" spans="1:3">
      <c r="A23" s="97" t="s">
        <v>125</v>
      </c>
      <c r="B23" t="s">
        <v>174</v>
      </c>
      <c r="C23">
        <v>4</v>
      </c>
    </row>
    <row r="24" spans="1:3">
      <c r="A24" s="97"/>
      <c r="B24" s="136" t="s">
        <v>199</v>
      </c>
      <c r="C24" s="136">
        <f>SUM(C12:C23)</f>
        <v>640</v>
      </c>
    </row>
    <row r="25" spans="1:3">
      <c r="A25" s="97" t="s">
        <v>126</v>
      </c>
      <c r="B25" t="s">
        <v>150</v>
      </c>
      <c r="C25">
        <v>10</v>
      </c>
    </row>
    <row r="26" spans="1:3">
      <c r="A26" s="97" t="s">
        <v>126</v>
      </c>
      <c r="B26" t="s">
        <v>145</v>
      </c>
      <c r="C26">
        <v>120</v>
      </c>
    </row>
    <row r="27" spans="1:3">
      <c r="A27" s="97" t="s">
        <v>126</v>
      </c>
      <c r="B27" t="s">
        <v>154</v>
      </c>
      <c r="C27">
        <v>100</v>
      </c>
    </row>
    <row r="28" spans="1:3">
      <c r="A28" s="97" t="s">
        <v>126</v>
      </c>
      <c r="B28" t="s">
        <v>108</v>
      </c>
      <c r="C28">
        <v>40</v>
      </c>
    </row>
    <row r="29" spans="1:3">
      <c r="A29" s="97" t="s">
        <v>126</v>
      </c>
      <c r="B29" t="s">
        <v>138</v>
      </c>
      <c r="C29">
        <v>40</v>
      </c>
    </row>
    <row r="30" spans="1:3">
      <c r="A30" s="97" t="s">
        <v>126</v>
      </c>
      <c r="B30" t="s">
        <v>136</v>
      </c>
      <c r="C30">
        <v>40</v>
      </c>
    </row>
    <row r="31" spans="1:3">
      <c r="A31" s="97" t="s">
        <v>126</v>
      </c>
      <c r="B31" t="s">
        <v>137</v>
      </c>
      <c r="C31">
        <v>40</v>
      </c>
    </row>
    <row r="32" spans="1:3">
      <c r="A32" s="97" t="s">
        <v>126</v>
      </c>
      <c r="B32" t="s">
        <v>170</v>
      </c>
      <c r="C32">
        <v>150</v>
      </c>
    </row>
    <row r="33" spans="1:3">
      <c r="A33" s="97" t="s">
        <v>126</v>
      </c>
      <c r="B33" t="s">
        <v>114</v>
      </c>
      <c r="C33">
        <v>6</v>
      </c>
    </row>
    <row r="34" spans="1:3">
      <c r="A34" s="97" t="s">
        <v>126</v>
      </c>
      <c r="B34" t="s">
        <v>174</v>
      </c>
      <c r="C34">
        <v>4</v>
      </c>
    </row>
    <row r="35" spans="1:3">
      <c r="A35" s="97" t="s">
        <v>126</v>
      </c>
      <c r="B35" t="s">
        <v>144</v>
      </c>
      <c r="C35">
        <v>20</v>
      </c>
    </row>
    <row r="36" spans="1:3">
      <c r="A36" s="97"/>
      <c r="B36" s="136" t="s">
        <v>198</v>
      </c>
      <c r="C36" s="136">
        <v>570</v>
      </c>
    </row>
    <row r="37" spans="1:3">
      <c r="A37" s="97" t="s">
        <v>127</v>
      </c>
      <c r="B37" t="s">
        <v>150</v>
      </c>
      <c r="C37">
        <v>10</v>
      </c>
    </row>
    <row r="38" spans="1:3">
      <c r="A38" s="97" t="s">
        <v>127</v>
      </c>
      <c r="B38" t="s">
        <v>151</v>
      </c>
      <c r="C38">
        <v>110</v>
      </c>
    </row>
    <row r="39" spans="1:3">
      <c r="A39" s="97" t="s">
        <v>127</v>
      </c>
      <c r="B39" t="s">
        <v>154</v>
      </c>
      <c r="C39">
        <v>140</v>
      </c>
    </row>
    <row r="40" spans="1:3">
      <c r="A40" s="97" t="s">
        <v>127</v>
      </c>
      <c r="B40" t="s">
        <v>155</v>
      </c>
      <c r="C40">
        <v>180</v>
      </c>
    </row>
    <row r="41" spans="1:3">
      <c r="A41" s="97" t="s">
        <v>127</v>
      </c>
      <c r="B41" t="s">
        <v>108</v>
      </c>
      <c r="C41">
        <v>40</v>
      </c>
    </row>
    <row r="42" spans="1:3">
      <c r="A42" s="97" t="s">
        <v>127</v>
      </c>
      <c r="B42" t="s">
        <v>158</v>
      </c>
      <c r="C42">
        <v>50</v>
      </c>
    </row>
    <row r="43" spans="1:3">
      <c r="A43" s="97" t="s">
        <v>127</v>
      </c>
      <c r="B43" t="s">
        <v>162</v>
      </c>
      <c r="C43">
        <v>10</v>
      </c>
    </row>
    <row r="44" spans="1:3">
      <c r="A44" s="97" t="s">
        <v>127</v>
      </c>
      <c r="B44" t="s">
        <v>170</v>
      </c>
      <c r="C44">
        <v>80</v>
      </c>
    </row>
    <row r="45" spans="1:3">
      <c r="A45" s="97" t="s">
        <v>127</v>
      </c>
      <c r="B45" t="s">
        <v>114</v>
      </c>
      <c r="C45">
        <v>6</v>
      </c>
    </row>
    <row r="46" spans="1:3">
      <c r="A46" s="97" t="s">
        <v>127</v>
      </c>
      <c r="B46" t="s">
        <v>174</v>
      </c>
      <c r="C46">
        <v>4</v>
      </c>
    </row>
    <row r="47" spans="1:3">
      <c r="A47" s="97"/>
      <c r="B47" s="136" t="s">
        <v>197</v>
      </c>
      <c r="C47" s="136">
        <v>630</v>
      </c>
    </row>
    <row r="48" spans="1:3">
      <c r="A48" s="97" t="s">
        <v>128</v>
      </c>
      <c r="B48" t="s">
        <v>150</v>
      </c>
      <c r="C48">
        <v>10</v>
      </c>
    </row>
    <row r="49" spans="1:3">
      <c r="A49" s="97" t="s">
        <v>128</v>
      </c>
      <c r="B49" t="s">
        <v>107</v>
      </c>
      <c r="C49">
        <v>130</v>
      </c>
    </row>
    <row r="50" spans="1:3">
      <c r="A50" s="97" t="s">
        <v>128</v>
      </c>
      <c r="B50" t="s">
        <v>151</v>
      </c>
      <c r="C50">
        <v>100</v>
      </c>
    </row>
    <row r="51" spans="1:3">
      <c r="A51" s="97" t="s">
        <v>128</v>
      </c>
      <c r="B51" t="s">
        <v>154</v>
      </c>
      <c r="C51">
        <v>100</v>
      </c>
    </row>
    <row r="52" spans="1:3">
      <c r="A52" s="97" t="s">
        <v>128</v>
      </c>
      <c r="B52" t="s">
        <v>155</v>
      </c>
      <c r="C52">
        <v>180</v>
      </c>
    </row>
    <row r="53" spans="1:3">
      <c r="A53" s="97" t="s">
        <v>128</v>
      </c>
      <c r="B53" t="s">
        <v>108</v>
      </c>
      <c r="C53">
        <v>40</v>
      </c>
    </row>
    <row r="54" spans="1:3">
      <c r="A54" s="97" t="s">
        <v>128</v>
      </c>
      <c r="B54" t="s">
        <v>114</v>
      </c>
      <c r="C54">
        <v>6</v>
      </c>
    </row>
    <row r="55" spans="1:3">
      <c r="A55" s="97" t="s">
        <v>128</v>
      </c>
      <c r="B55" t="s">
        <v>174</v>
      </c>
      <c r="C55">
        <v>4</v>
      </c>
    </row>
    <row r="56" spans="1:3">
      <c r="A56" s="97"/>
      <c r="B56" s="136" t="s">
        <v>196</v>
      </c>
      <c r="C56" s="136">
        <v>570</v>
      </c>
    </row>
    <row r="57" spans="1:3">
      <c r="A57" s="97" t="s">
        <v>129</v>
      </c>
      <c r="B57" t="s">
        <v>120</v>
      </c>
      <c r="C57">
        <v>30</v>
      </c>
    </row>
    <row r="58" spans="1:3">
      <c r="A58" s="97" t="s">
        <v>129</v>
      </c>
      <c r="B58" t="s">
        <v>150</v>
      </c>
      <c r="C58">
        <v>10</v>
      </c>
    </row>
    <row r="59" spans="1:3">
      <c r="A59" s="97" t="s">
        <v>129</v>
      </c>
      <c r="B59" t="s">
        <v>107</v>
      </c>
      <c r="C59">
        <v>130</v>
      </c>
    </row>
    <row r="60" spans="1:3">
      <c r="A60" s="97" t="s">
        <v>129</v>
      </c>
      <c r="B60" t="s">
        <v>151</v>
      </c>
      <c r="C60">
        <v>90</v>
      </c>
    </row>
    <row r="61" spans="1:3">
      <c r="A61" s="97" t="s">
        <v>129</v>
      </c>
      <c r="B61" t="s">
        <v>156</v>
      </c>
      <c r="C61">
        <v>140</v>
      </c>
    </row>
    <row r="62" spans="1:3">
      <c r="A62" s="97" t="s">
        <v>129</v>
      </c>
      <c r="B62" t="s">
        <v>108</v>
      </c>
      <c r="C62">
        <v>40</v>
      </c>
    </row>
    <row r="63" spans="1:3">
      <c r="A63" s="97" t="s">
        <v>129</v>
      </c>
      <c r="B63" t="s">
        <v>167</v>
      </c>
      <c r="C63">
        <v>120</v>
      </c>
    </row>
    <row r="64" spans="1:3">
      <c r="A64" s="97" t="s">
        <v>129</v>
      </c>
      <c r="B64" t="s">
        <v>139</v>
      </c>
      <c r="C64">
        <v>20</v>
      </c>
    </row>
    <row r="65" spans="1:3">
      <c r="A65" s="97" t="s">
        <v>129</v>
      </c>
      <c r="B65" t="s">
        <v>114</v>
      </c>
      <c r="C65">
        <v>6</v>
      </c>
    </row>
    <row r="66" spans="1:3">
      <c r="A66" s="97" t="s">
        <v>129</v>
      </c>
      <c r="B66" t="s">
        <v>174</v>
      </c>
      <c r="C66">
        <v>4</v>
      </c>
    </row>
    <row r="67" spans="1:3">
      <c r="A67" s="97"/>
      <c r="B67" s="136" t="s">
        <v>195</v>
      </c>
      <c r="C67" s="136">
        <v>590</v>
      </c>
    </row>
    <row r="68" spans="1:3">
      <c r="A68" s="97" t="s">
        <v>130</v>
      </c>
      <c r="B68" t="s">
        <v>150</v>
      </c>
      <c r="C68">
        <v>10</v>
      </c>
    </row>
    <row r="69" spans="1:3">
      <c r="A69" s="97" t="s">
        <v>130</v>
      </c>
      <c r="B69" t="s">
        <v>153</v>
      </c>
      <c r="C69">
        <v>160</v>
      </c>
    </row>
    <row r="70" spans="1:3">
      <c r="A70" s="97" t="s">
        <v>130</v>
      </c>
      <c r="B70" t="s">
        <v>156</v>
      </c>
      <c r="C70">
        <v>130</v>
      </c>
    </row>
    <row r="71" spans="1:3">
      <c r="A71" s="97" t="s">
        <v>130</v>
      </c>
      <c r="B71" t="s">
        <v>108</v>
      </c>
      <c r="C71">
        <v>40</v>
      </c>
    </row>
    <row r="72" spans="1:3">
      <c r="A72" s="97" t="s">
        <v>130</v>
      </c>
      <c r="B72" t="s">
        <v>159</v>
      </c>
      <c r="C72">
        <v>50</v>
      </c>
    </row>
    <row r="73" spans="1:3">
      <c r="A73" s="97" t="s">
        <v>130</v>
      </c>
      <c r="B73" t="s">
        <v>163</v>
      </c>
      <c r="C73">
        <v>10</v>
      </c>
    </row>
    <row r="74" spans="1:3">
      <c r="A74" s="97" t="s">
        <v>130</v>
      </c>
      <c r="B74" t="s">
        <v>167</v>
      </c>
      <c r="C74">
        <v>120</v>
      </c>
    </row>
    <row r="75" spans="1:3">
      <c r="A75" s="97" t="s">
        <v>130</v>
      </c>
      <c r="B75" t="s">
        <v>139</v>
      </c>
      <c r="C75">
        <v>40</v>
      </c>
    </row>
    <row r="76" spans="1:3">
      <c r="A76" s="97" t="s">
        <v>130</v>
      </c>
      <c r="B76" t="s">
        <v>114</v>
      </c>
      <c r="C76">
        <v>6</v>
      </c>
    </row>
    <row r="77" spans="1:3">
      <c r="A77" s="97" t="s">
        <v>130</v>
      </c>
      <c r="B77" t="s">
        <v>174</v>
      </c>
      <c r="C77">
        <v>4</v>
      </c>
    </row>
    <row r="78" spans="1:3">
      <c r="A78" s="97"/>
      <c r="B78" s="136" t="s">
        <v>194</v>
      </c>
      <c r="C78" s="136">
        <v>570</v>
      </c>
    </row>
    <row r="79" spans="1:3">
      <c r="A79" s="97" t="s">
        <v>131</v>
      </c>
      <c r="B79" t="s">
        <v>150</v>
      </c>
      <c r="C79">
        <v>10</v>
      </c>
    </row>
    <row r="80" spans="1:3">
      <c r="A80" s="97" t="s">
        <v>131</v>
      </c>
      <c r="B80" t="s">
        <v>142</v>
      </c>
      <c r="C80">
        <v>100</v>
      </c>
    </row>
    <row r="81" spans="1:3">
      <c r="A81" s="97" t="s">
        <v>131</v>
      </c>
      <c r="B81" t="s">
        <v>153</v>
      </c>
      <c r="C81">
        <v>120</v>
      </c>
    </row>
    <row r="82" spans="1:3">
      <c r="A82" s="97" t="s">
        <v>131</v>
      </c>
      <c r="B82" t="s">
        <v>156</v>
      </c>
      <c r="C82">
        <v>90</v>
      </c>
    </row>
    <row r="83" spans="1:3">
      <c r="A83" s="97" t="s">
        <v>131</v>
      </c>
      <c r="B83" t="s">
        <v>108</v>
      </c>
      <c r="C83">
        <v>40</v>
      </c>
    </row>
    <row r="84" spans="1:3">
      <c r="A84" s="97" t="s">
        <v>131</v>
      </c>
      <c r="B84" t="s">
        <v>140</v>
      </c>
      <c r="C84">
        <v>20</v>
      </c>
    </row>
    <row r="85" spans="1:3">
      <c r="A85" s="97" t="s">
        <v>131</v>
      </c>
      <c r="B85" t="s">
        <v>139</v>
      </c>
      <c r="C85">
        <v>20</v>
      </c>
    </row>
    <row r="86" spans="1:3">
      <c r="A86" s="97" t="s">
        <v>131</v>
      </c>
      <c r="B86" t="s">
        <v>171</v>
      </c>
      <c r="C86">
        <v>180</v>
      </c>
    </row>
    <row r="87" spans="1:3">
      <c r="A87" s="97" t="s">
        <v>131</v>
      </c>
      <c r="B87" t="s">
        <v>114</v>
      </c>
      <c r="C87">
        <v>6</v>
      </c>
    </row>
    <row r="88" spans="1:3">
      <c r="A88" s="97" t="s">
        <v>131</v>
      </c>
      <c r="B88" t="s">
        <v>174</v>
      </c>
      <c r="C88">
        <v>4</v>
      </c>
    </row>
    <row r="89" spans="1:3">
      <c r="A89" s="97"/>
      <c r="B89" s="136" t="s">
        <v>193</v>
      </c>
      <c r="C89" s="136">
        <v>590</v>
      </c>
    </row>
    <row r="90" spans="1:3">
      <c r="A90" s="97" t="s">
        <v>132</v>
      </c>
      <c r="B90" t="s">
        <v>150</v>
      </c>
      <c r="C90">
        <v>10</v>
      </c>
    </row>
    <row r="91" spans="1:3">
      <c r="A91" s="97" t="s">
        <v>132</v>
      </c>
      <c r="B91" t="s">
        <v>142</v>
      </c>
      <c r="C91">
        <v>110</v>
      </c>
    </row>
    <row r="92" spans="1:3">
      <c r="A92" s="97" t="s">
        <v>132</v>
      </c>
      <c r="B92" t="s">
        <v>153</v>
      </c>
      <c r="C92">
        <v>80</v>
      </c>
    </row>
    <row r="93" spans="1:3">
      <c r="A93" s="97" t="s">
        <v>132</v>
      </c>
      <c r="B93" t="s">
        <v>108</v>
      </c>
      <c r="C93">
        <v>40</v>
      </c>
    </row>
    <row r="94" spans="1:3">
      <c r="A94" s="97" t="s">
        <v>132</v>
      </c>
      <c r="B94" t="s">
        <v>166</v>
      </c>
      <c r="C94">
        <v>90</v>
      </c>
    </row>
    <row r="95" spans="1:3">
      <c r="A95" s="97" t="s">
        <v>132</v>
      </c>
      <c r="B95" t="s">
        <v>171</v>
      </c>
      <c r="C95">
        <v>180</v>
      </c>
    </row>
    <row r="96" spans="1:3">
      <c r="A96" s="97" t="s">
        <v>132</v>
      </c>
      <c r="B96" t="s">
        <v>114</v>
      </c>
      <c r="C96">
        <v>6</v>
      </c>
    </row>
    <row r="97" spans="1:3">
      <c r="A97" s="97" t="s">
        <v>132</v>
      </c>
      <c r="B97" t="s">
        <v>174</v>
      </c>
      <c r="C97">
        <v>4</v>
      </c>
    </row>
    <row r="98" spans="1:3">
      <c r="A98" s="97"/>
      <c r="B98" s="136" t="s">
        <v>192</v>
      </c>
      <c r="C98" s="136">
        <v>520</v>
      </c>
    </row>
    <row r="99" spans="1:3">
      <c r="A99" s="97" t="s">
        <v>133</v>
      </c>
      <c r="B99" t="s">
        <v>150</v>
      </c>
      <c r="C99">
        <v>10</v>
      </c>
    </row>
    <row r="100" spans="1:3">
      <c r="A100" s="97" t="s">
        <v>133</v>
      </c>
      <c r="B100" t="s">
        <v>142</v>
      </c>
      <c r="C100">
        <v>90</v>
      </c>
    </row>
    <row r="101" spans="1:3">
      <c r="A101" s="97" t="s">
        <v>133</v>
      </c>
      <c r="B101" t="s">
        <v>108</v>
      </c>
      <c r="C101">
        <v>40</v>
      </c>
    </row>
    <row r="102" spans="1:3">
      <c r="A102" s="97" t="s">
        <v>133</v>
      </c>
      <c r="B102" t="s">
        <v>160</v>
      </c>
      <c r="C102">
        <v>50</v>
      </c>
    </row>
    <row r="103" spans="1:3">
      <c r="A103" s="97" t="s">
        <v>133</v>
      </c>
      <c r="B103" t="s">
        <v>164</v>
      </c>
      <c r="C103">
        <v>10</v>
      </c>
    </row>
    <row r="104" spans="1:3">
      <c r="A104" s="97" t="s">
        <v>133</v>
      </c>
      <c r="B104" t="s">
        <v>166</v>
      </c>
      <c r="C104">
        <v>130</v>
      </c>
    </row>
    <row r="105" spans="1:3">
      <c r="A105" s="97" t="s">
        <v>133</v>
      </c>
      <c r="B105" t="s">
        <v>169</v>
      </c>
      <c r="C105">
        <v>180</v>
      </c>
    </row>
    <row r="106" spans="1:3">
      <c r="A106" s="97" t="s">
        <v>133</v>
      </c>
      <c r="B106" t="s">
        <v>114</v>
      </c>
      <c r="C106">
        <v>6</v>
      </c>
    </row>
    <row r="107" spans="1:3">
      <c r="A107" s="97" t="s">
        <v>133</v>
      </c>
      <c r="B107" t="s">
        <v>174</v>
      </c>
      <c r="C107">
        <v>4</v>
      </c>
    </row>
    <row r="108" spans="1:3">
      <c r="A108" s="97"/>
      <c r="B108" s="136" t="s">
        <v>189</v>
      </c>
      <c r="C108" s="136">
        <v>520</v>
      </c>
    </row>
    <row r="109" spans="1:3">
      <c r="A109" s="97" t="s">
        <v>134</v>
      </c>
      <c r="B109" t="s">
        <v>150</v>
      </c>
      <c r="C109">
        <v>10</v>
      </c>
    </row>
    <row r="110" spans="1:3">
      <c r="A110" s="97" t="s">
        <v>134</v>
      </c>
      <c r="B110" t="s">
        <v>152</v>
      </c>
      <c r="C110">
        <v>120</v>
      </c>
    </row>
    <row r="111" spans="1:3">
      <c r="A111" s="97" t="s">
        <v>134</v>
      </c>
      <c r="B111" t="s">
        <v>108</v>
      </c>
      <c r="C111">
        <v>40</v>
      </c>
    </row>
    <row r="112" spans="1:3">
      <c r="A112" s="97" t="s">
        <v>134</v>
      </c>
      <c r="B112" t="s">
        <v>166</v>
      </c>
      <c r="C112">
        <v>140</v>
      </c>
    </row>
    <row r="113" spans="1:3">
      <c r="A113" s="97" t="s">
        <v>134</v>
      </c>
      <c r="B113" t="s">
        <v>169</v>
      </c>
      <c r="C113">
        <v>180</v>
      </c>
    </row>
    <row r="114" spans="1:3">
      <c r="A114" s="97" t="s">
        <v>134</v>
      </c>
      <c r="B114" t="s">
        <v>114</v>
      </c>
      <c r="C114">
        <v>6</v>
      </c>
    </row>
    <row r="115" spans="1:3">
      <c r="A115" s="97" t="s">
        <v>134</v>
      </c>
      <c r="B115" t="s">
        <v>174</v>
      </c>
      <c r="C115">
        <v>4</v>
      </c>
    </row>
    <row r="116" spans="1:3">
      <c r="A116" s="97"/>
      <c r="B116" s="136" t="s">
        <v>190</v>
      </c>
      <c r="C116" s="136">
        <v>500</v>
      </c>
    </row>
    <row r="117" spans="1:3">
      <c r="A117" s="97" t="s">
        <v>135</v>
      </c>
      <c r="B117" t="s">
        <v>112</v>
      </c>
      <c r="C117">
        <v>4</v>
      </c>
    </row>
    <row r="118" spans="1:3">
      <c r="A118" s="97" t="s">
        <v>135</v>
      </c>
      <c r="B118" t="s">
        <v>150</v>
      </c>
      <c r="C118">
        <v>10</v>
      </c>
    </row>
    <row r="119" spans="1:3">
      <c r="A119" s="97" t="s">
        <v>135</v>
      </c>
      <c r="B119" t="s">
        <v>152</v>
      </c>
      <c r="C119">
        <v>120</v>
      </c>
    </row>
    <row r="120" spans="1:3">
      <c r="A120" s="97" t="s">
        <v>135</v>
      </c>
      <c r="B120" t="s">
        <v>108</v>
      </c>
      <c r="C120">
        <v>40</v>
      </c>
    </row>
    <row r="121" spans="1:3">
      <c r="A121" s="97" t="s">
        <v>135</v>
      </c>
      <c r="B121" t="s">
        <v>119</v>
      </c>
      <c r="C121">
        <v>30</v>
      </c>
    </row>
    <row r="122" spans="1:3">
      <c r="A122" s="97" t="s">
        <v>135</v>
      </c>
      <c r="B122" t="s">
        <v>118</v>
      </c>
      <c r="C122">
        <v>40</v>
      </c>
    </row>
    <row r="123" spans="1:3">
      <c r="A123" s="97" t="s">
        <v>135</v>
      </c>
      <c r="B123" t="s">
        <v>173</v>
      </c>
      <c r="C123">
        <v>110</v>
      </c>
    </row>
    <row r="124" spans="1:3">
      <c r="A124" s="97" t="s">
        <v>135</v>
      </c>
      <c r="B124" t="s">
        <v>114</v>
      </c>
      <c r="C124">
        <v>6</v>
      </c>
    </row>
    <row r="125" spans="1:3">
      <c r="A125" s="97" t="s">
        <v>135</v>
      </c>
      <c r="B125" t="s">
        <v>174</v>
      </c>
      <c r="C125">
        <v>4</v>
      </c>
    </row>
    <row r="126" spans="1:3">
      <c r="A126" s="97" t="s">
        <v>135</v>
      </c>
      <c r="B126" t="s">
        <v>29</v>
      </c>
      <c r="C126">
        <v>10</v>
      </c>
    </row>
    <row r="127" spans="1:3">
      <c r="A127" s="97" t="s">
        <v>135</v>
      </c>
      <c r="B127" s="136" t="s">
        <v>191</v>
      </c>
      <c r="C127" s="136">
        <v>374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zoomScale="70" zoomScaleNormal="70" workbookViewId="0">
      <selection activeCell="A2" sqref="A2:A3"/>
    </sheetView>
  </sheetViews>
  <sheetFormatPr baseColWidth="10" defaultRowHeight="12.75"/>
  <cols>
    <col min="1" max="1" width="8.85546875" bestFit="1" customWidth="1"/>
    <col min="2" max="2" width="32.5703125" bestFit="1" customWidth="1"/>
    <col min="3" max="3" width="59.140625" customWidth="1"/>
    <col min="4" max="4" width="102.140625" customWidth="1"/>
    <col min="5" max="5" width="28.140625" customWidth="1"/>
    <col min="6" max="6" width="23.85546875" bestFit="1" customWidth="1"/>
    <col min="7" max="7" width="32.28515625" bestFit="1" customWidth="1"/>
    <col min="8" max="8" width="18.28515625" bestFit="1" customWidth="1"/>
  </cols>
  <sheetData>
    <row r="1" spans="1:7" ht="13.5" thickBot="1"/>
    <row r="2" spans="1:7">
      <c r="A2" s="185" t="s">
        <v>80</v>
      </c>
      <c r="B2" s="196" t="s">
        <v>79</v>
      </c>
      <c r="C2" s="185" t="s">
        <v>78</v>
      </c>
      <c r="D2" s="194" t="s">
        <v>77</v>
      </c>
      <c r="E2" s="189" t="s">
        <v>76</v>
      </c>
      <c r="F2" s="187" t="s">
        <v>75</v>
      </c>
      <c r="G2" s="185" t="s">
        <v>74</v>
      </c>
    </row>
    <row r="3" spans="1:7" ht="13.5" thickBot="1">
      <c r="A3" s="186"/>
      <c r="B3" s="197"/>
      <c r="C3" s="186"/>
      <c r="D3" s="195"/>
      <c r="E3" s="190"/>
      <c r="F3" s="188"/>
      <c r="G3" s="186"/>
    </row>
    <row r="4" spans="1:7" ht="20.25">
      <c r="A4" s="41">
        <v>2015</v>
      </c>
      <c r="B4" s="40" t="s">
        <v>62</v>
      </c>
      <c r="C4" s="40"/>
      <c r="D4" s="39" t="s">
        <v>73</v>
      </c>
      <c r="E4" s="38" t="str">
        <f t="shared" ref="E4:E29" ca="1" si="0">IF(F4&gt;G4,"-",G4-F4)</f>
        <v>-</v>
      </c>
      <c r="F4" s="37">
        <f t="shared" ref="F4:F29" ca="1" si="1">TODAY()</f>
        <v>44571</v>
      </c>
      <c r="G4" s="36">
        <v>42124</v>
      </c>
    </row>
    <row r="5" spans="1:7" ht="20.25">
      <c r="A5" s="27">
        <v>2015</v>
      </c>
      <c r="B5" s="25" t="s">
        <v>62</v>
      </c>
      <c r="C5" s="25"/>
      <c r="D5" s="28" t="s">
        <v>72</v>
      </c>
      <c r="E5" s="23" t="str">
        <f t="shared" ca="1" si="0"/>
        <v>-</v>
      </c>
      <c r="F5" s="22">
        <f t="shared" ca="1" si="1"/>
        <v>44571</v>
      </c>
      <c r="G5" s="21">
        <v>42124</v>
      </c>
    </row>
    <row r="6" spans="1:7" ht="20.25">
      <c r="A6" s="27">
        <v>2015</v>
      </c>
      <c r="B6" s="25" t="s">
        <v>46</v>
      </c>
      <c r="C6" s="25"/>
      <c r="D6" s="28" t="s">
        <v>71</v>
      </c>
      <c r="E6" s="23" t="str">
        <f t="shared" ca="1" si="0"/>
        <v>-</v>
      </c>
      <c r="F6" s="22">
        <f t="shared" ca="1" si="1"/>
        <v>44571</v>
      </c>
      <c r="G6" s="21">
        <v>42129</v>
      </c>
    </row>
    <row r="7" spans="1:7" ht="20.25">
      <c r="A7" s="35">
        <v>2015</v>
      </c>
      <c r="B7" s="34" t="s">
        <v>58</v>
      </c>
      <c r="C7" s="33"/>
      <c r="D7" s="32" t="s">
        <v>70</v>
      </c>
      <c r="E7" s="31" t="str">
        <f t="shared" ca="1" si="0"/>
        <v>-</v>
      </c>
      <c r="F7" s="30">
        <f t="shared" ca="1" si="1"/>
        <v>44571</v>
      </c>
      <c r="G7" s="29">
        <v>42139</v>
      </c>
    </row>
    <row r="8" spans="1:7" ht="20.25">
      <c r="A8" s="27">
        <v>2015</v>
      </c>
      <c r="B8" s="25" t="s">
        <v>46</v>
      </c>
      <c r="C8" s="25"/>
      <c r="D8" s="24" t="s">
        <v>69</v>
      </c>
      <c r="E8" s="23" t="str">
        <f t="shared" ca="1" si="0"/>
        <v>-</v>
      </c>
      <c r="F8" s="22">
        <f t="shared" ca="1" si="1"/>
        <v>44571</v>
      </c>
      <c r="G8" s="21">
        <v>42153</v>
      </c>
    </row>
    <row r="9" spans="1:7" ht="20.25">
      <c r="A9" s="27">
        <v>2015</v>
      </c>
      <c r="B9" s="25" t="s">
        <v>46</v>
      </c>
      <c r="C9" s="25"/>
      <c r="D9" s="24" t="s">
        <v>68</v>
      </c>
      <c r="E9" s="23" t="str">
        <f t="shared" ca="1" si="0"/>
        <v>-</v>
      </c>
      <c r="F9" s="22">
        <f t="shared" ca="1" si="1"/>
        <v>44571</v>
      </c>
      <c r="G9" s="21">
        <v>42153</v>
      </c>
    </row>
    <row r="10" spans="1:7" ht="20.25">
      <c r="A10" s="27">
        <v>2015</v>
      </c>
      <c r="B10" s="25" t="s">
        <v>62</v>
      </c>
      <c r="C10" s="25"/>
      <c r="D10" s="24" t="s">
        <v>67</v>
      </c>
      <c r="E10" s="23" t="str">
        <f t="shared" ca="1" si="0"/>
        <v>-</v>
      </c>
      <c r="F10" s="22">
        <f t="shared" ca="1" si="1"/>
        <v>44571</v>
      </c>
      <c r="G10" s="21">
        <v>42153</v>
      </c>
    </row>
    <row r="11" spans="1:7" ht="20.25">
      <c r="A11" s="27">
        <v>2015</v>
      </c>
      <c r="B11" s="25" t="s">
        <v>46</v>
      </c>
      <c r="C11" s="25"/>
      <c r="D11" s="24" t="s">
        <v>66</v>
      </c>
      <c r="E11" s="23" t="str">
        <f t="shared" ca="1" si="0"/>
        <v>-</v>
      </c>
      <c r="F11" s="22">
        <f t="shared" ca="1" si="1"/>
        <v>44571</v>
      </c>
      <c r="G11" s="21">
        <v>42155</v>
      </c>
    </row>
    <row r="12" spans="1:7" ht="20.25">
      <c r="A12" s="35">
        <v>2015</v>
      </c>
      <c r="B12" s="34" t="s">
        <v>58</v>
      </c>
      <c r="C12" s="33"/>
      <c r="D12" s="32" t="s">
        <v>65</v>
      </c>
      <c r="E12" s="31" t="str">
        <f t="shared" ca="1" si="0"/>
        <v>-</v>
      </c>
      <c r="F12" s="30">
        <f t="shared" ca="1" si="1"/>
        <v>44571</v>
      </c>
      <c r="G12" s="29">
        <v>42170</v>
      </c>
    </row>
    <row r="13" spans="1:7" ht="20.25">
      <c r="A13" s="35">
        <v>2015</v>
      </c>
      <c r="B13" s="34" t="s">
        <v>58</v>
      </c>
      <c r="C13" s="33"/>
      <c r="D13" s="32" t="s">
        <v>64</v>
      </c>
      <c r="E13" s="31" t="str">
        <f t="shared" ca="1" si="0"/>
        <v>-</v>
      </c>
      <c r="F13" s="30">
        <f t="shared" ca="1" si="1"/>
        <v>44571</v>
      </c>
      <c r="G13" s="29">
        <v>42200</v>
      </c>
    </row>
    <row r="14" spans="1:7" ht="20.25">
      <c r="A14" s="27">
        <v>2015</v>
      </c>
      <c r="B14" s="25" t="s">
        <v>46</v>
      </c>
      <c r="C14" s="25"/>
      <c r="D14" s="24" t="s">
        <v>63</v>
      </c>
      <c r="E14" s="23" t="str">
        <f t="shared" ca="1" si="0"/>
        <v>-</v>
      </c>
      <c r="F14" s="22">
        <f t="shared" ca="1" si="1"/>
        <v>44571</v>
      </c>
      <c r="G14" s="21">
        <v>42215</v>
      </c>
    </row>
    <row r="15" spans="1:7" ht="20.25">
      <c r="A15" s="27">
        <v>2015</v>
      </c>
      <c r="B15" s="25" t="s">
        <v>62</v>
      </c>
      <c r="C15" s="25"/>
      <c r="D15" s="24" t="s">
        <v>61</v>
      </c>
      <c r="E15" s="23" t="str">
        <f t="shared" ca="1" si="0"/>
        <v>-</v>
      </c>
      <c r="F15" s="22">
        <f t="shared" ca="1" si="1"/>
        <v>44571</v>
      </c>
      <c r="G15" s="21">
        <v>42216</v>
      </c>
    </row>
    <row r="16" spans="1:7" ht="20.25">
      <c r="A16" s="35">
        <v>2015</v>
      </c>
      <c r="B16" s="34" t="s">
        <v>58</v>
      </c>
      <c r="C16" s="33"/>
      <c r="D16" s="32" t="s">
        <v>60</v>
      </c>
      <c r="E16" s="31" t="str">
        <f t="shared" ca="1" si="0"/>
        <v>-</v>
      </c>
      <c r="F16" s="30">
        <f t="shared" ca="1" si="1"/>
        <v>44571</v>
      </c>
      <c r="G16" s="29">
        <v>42226</v>
      </c>
    </row>
    <row r="17" spans="1:7" ht="20.25">
      <c r="A17" s="27">
        <v>2015</v>
      </c>
      <c r="B17" s="25" t="s">
        <v>46</v>
      </c>
      <c r="C17" s="25"/>
      <c r="D17" s="24" t="s">
        <v>59</v>
      </c>
      <c r="E17" s="23" t="str">
        <f t="shared" ca="1" si="0"/>
        <v>-</v>
      </c>
      <c r="F17" s="22">
        <f t="shared" ca="1" si="1"/>
        <v>44571</v>
      </c>
      <c r="G17" s="21">
        <v>42246</v>
      </c>
    </row>
    <row r="18" spans="1:7" ht="20.25">
      <c r="A18" s="35">
        <v>2015</v>
      </c>
      <c r="B18" s="34" t="s">
        <v>58</v>
      </c>
      <c r="C18" s="33"/>
      <c r="D18" s="32" t="s">
        <v>57</v>
      </c>
      <c r="E18" s="31" t="str">
        <f t="shared" ca="1" si="0"/>
        <v>-</v>
      </c>
      <c r="F18" s="30">
        <f t="shared" ca="1" si="1"/>
        <v>44571</v>
      </c>
      <c r="G18" s="29">
        <v>42277</v>
      </c>
    </row>
    <row r="19" spans="1:7" s="7" customFormat="1" ht="20.25">
      <c r="A19" s="27">
        <v>2015</v>
      </c>
      <c r="B19" s="25" t="s">
        <v>46</v>
      </c>
      <c r="C19" s="26"/>
      <c r="D19" s="28" t="s">
        <v>56</v>
      </c>
      <c r="E19" s="23" t="str">
        <f t="shared" ca="1" si="0"/>
        <v>-</v>
      </c>
      <c r="F19" s="22">
        <f t="shared" ca="1" si="1"/>
        <v>44571</v>
      </c>
      <c r="G19" s="21">
        <v>42307</v>
      </c>
    </row>
    <row r="20" spans="1:7" s="7" customFormat="1" ht="20.25">
      <c r="A20" s="27">
        <v>2015</v>
      </c>
      <c r="B20" s="25" t="s">
        <v>46</v>
      </c>
      <c r="C20" s="25"/>
      <c r="D20" s="24" t="s">
        <v>55</v>
      </c>
      <c r="E20" s="23" t="str">
        <f t="shared" ca="1" si="0"/>
        <v>-</v>
      </c>
      <c r="F20" s="22">
        <f t="shared" ca="1" si="1"/>
        <v>44571</v>
      </c>
      <c r="G20" s="21">
        <v>42307</v>
      </c>
    </row>
    <row r="21" spans="1:7" s="7" customFormat="1" ht="20.25">
      <c r="A21" s="27">
        <v>2015</v>
      </c>
      <c r="B21" s="25" t="s">
        <v>46</v>
      </c>
      <c r="C21" s="25"/>
      <c r="D21" s="24" t="s">
        <v>54</v>
      </c>
      <c r="E21" s="23" t="str">
        <f t="shared" ca="1" si="0"/>
        <v>-</v>
      </c>
      <c r="F21" s="22">
        <f t="shared" ca="1" si="1"/>
        <v>44571</v>
      </c>
      <c r="G21" s="21">
        <v>42338</v>
      </c>
    </row>
    <row r="22" spans="1:7" s="7" customFormat="1" ht="20.25">
      <c r="A22" s="27">
        <v>2015</v>
      </c>
      <c r="B22" s="25" t="s">
        <v>46</v>
      </c>
      <c r="C22" s="25"/>
      <c r="D22" s="24" t="s">
        <v>53</v>
      </c>
      <c r="E22" s="23" t="str">
        <f ca="1">IF(F22&gt;G22,"-",G22-F22)</f>
        <v>-</v>
      </c>
      <c r="F22" s="22">
        <f t="shared" ca="1" si="1"/>
        <v>44571</v>
      </c>
      <c r="G22" s="21">
        <v>42338</v>
      </c>
    </row>
    <row r="23" spans="1:7" s="7" customFormat="1" ht="20.25">
      <c r="A23" s="27">
        <v>2015</v>
      </c>
      <c r="B23" s="25" t="s">
        <v>46</v>
      </c>
      <c r="C23" s="25"/>
      <c r="D23" s="24" t="s">
        <v>52</v>
      </c>
      <c r="E23" s="23" t="str">
        <f t="shared" ca="1" si="0"/>
        <v>-</v>
      </c>
      <c r="F23" s="22">
        <f t="shared" ca="1" si="1"/>
        <v>44571</v>
      </c>
      <c r="G23" s="21">
        <v>42338</v>
      </c>
    </row>
    <row r="24" spans="1:7" s="7" customFormat="1" ht="20.25">
      <c r="A24" s="27">
        <v>2015</v>
      </c>
      <c r="B24" s="25" t="s">
        <v>46</v>
      </c>
      <c r="C24" s="25"/>
      <c r="D24" s="24" t="s">
        <v>51</v>
      </c>
      <c r="E24" s="23" t="str">
        <f t="shared" ca="1" si="0"/>
        <v>-</v>
      </c>
      <c r="F24" s="22">
        <f t="shared" ca="1" si="1"/>
        <v>44571</v>
      </c>
      <c r="G24" s="21">
        <v>42368</v>
      </c>
    </row>
    <row r="25" spans="1:7" s="7" customFormat="1" ht="20.25">
      <c r="A25" s="27">
        <v>2015</v>
      </c>
      <c r="B25" s="25" t="s">
        <v>46</v>
      </c>
      <c r="C25" s="25"/>
      <c r="D25" s="24" t="s">
        <v>50</v>
      </c>
      <c r="E25" s="23" t="str">
        <f t="shared" ca="1" si="0"/>
        <v>-</v>
      </c>
      <c r="F25" s="22">
        <f t="shared" ca="1" si="1"/>
        <v>44571</v>
      </c>
      <c r="G25" s="21">
        <v>42368</v>
      </c>
    </row>
    <row r="26" spans="1:7" s="7" customFormat="1" ht="20.25">
      <c r="A26" s="27">
        <v>2015</v>
      </c>
      <c r="B26" s="25" t="s">
        <v>46</v>
      </c>
      <c r="C26" s="25"/>
      <c r="D26" s="24" t="s">
        <v>49</v>
      </c>
      <c r="E26" s="23" t="str">
        <f t="shared" ca="1" si="0"/>
        <v>-</v>
      </c>
      <c r="F26" s="22">
        <f t="shared" ca="1" si="1"/>
        <v>44571</v>
      </c>
      <c r="G26" s="21">
        <v>42368</v>
      </c>
    </row>
    <row r="27" spans="1:7" s="7" customFormat="1" ht="20.25">
      <c r="A27" s="27">
        <v>2015</v>
      </c>
      <c r="B27" s="25" t="s">
        <v>46</v>
      </c>
      <c r="C27" s="25"/>
      <c r="D27" s="24" t="s">
        <v>48</v>
      </c>
      <c r="E27" s="23" t="str">
        <f ca="1">IF(F27&gt;G27,"-",G27-F27)</f>
        <v>-</v>
      </c>
      <c r="F27" s="22">
        <f t="shared" ca="1" si="1"/>
        <v>44571</v>
      </c>
      <c r="G27" s="21">
        <v>42399</v>
      </c>
    </row>
    <row r="28" spans="1:7" s="7" customFormat="1" ht="20.25">
      <c r="A28" s="27">
        <v>2016</v>
      </c>
      <c r="B28" s="26" t="s">
        <v>46</v>
      </c>
      <c r="C28" s="25"/>
      <c r="D28" s="24" t="s">
        <v>47</v>
      </c>
      <c r="E28" s="23" t="str">
        <f t="shared" ca="1" si="0"/>
        <v>-</v>
      </c>
      <c r="F28" s="22">
        <f t="shared" ca="1" si="1"/>
        <v>44571</v>
      </c>
      <c r="G28" s="21">
        <v>42460</v>
      </c>
    </row>
    <row r="29" spans="1:7" s="7" customFormat="1" ht="21" thickBot="1">
      <c r="A29" s="20">
        <v>2016</v>
      </c>
      <c r="B29" s="19" t="s">
        <v>46</v>
      </c>
      <c r="C29" s="18"/>
      <c r="D29" s="17" t="s">
        <v>45</v>
      </c>
      <c r="E29" s="16" t="str">
        <f t="shared" ca="1" si="0"/>
        <v>-</v>
      </c>
      <c r="F29" s="15">
        <f t="shared" ca="1" si="1"/>
        <v>44571</v>
      </c>
      <c r="G29" s="14">
        <v>42490</v>
      </c>
    </row>
    <row r="30" spans="1:7" s="7" customFormat="1" ht="20.25">
      <c r="A30" s="12"/>
      <c r="B30" s="13"/>
      <c r="C30" s="12"/>
      <c r="D30" s="11"/>
      <c r="E30" s="10"/>
      <c r="F30" s="9"/>
      <c r="G30" s="8"/>
    </row>
    <row r="31" spans="1:7" s="7" customFormat="1" ht="20.25">
      <c r="A31" s="12"/>
      <c r="B31" s="13"/>
      <c r="C31" s="12"/>
      <c r="D31" s="11"/>
      <c r="E31" s="10"/>
      <c r="F31" s="9"/>
      <c r="G31" s="8"/>
    </row>
    <row r="32" spans="1:7" s="7" customFormat="1" ht="20.25">
      <c r="A32" s="12"/>
      <c r="B32" s="13"/>
      <c r="C32" s="12"/>
      <c r="D32" s="11"/>
      <c r="E32" s="10"/>
      <c r="F32" s="9"/>
      <c r="G32" s="8"/>
    </row>
    <row r="33" spans="1:7" ht="20.25">
      <c r="A33" s="5"/>
      <c r="B33" s="5"/>
      <c r="C33" s="6"/>
      <c r="D33" s="5"/>
      <c r="E33" s="5"/>
      <c r="F33" s="5"/>
      <c r="G33" s="5"/>
    </row>
    <row r="34" spans="1:7" ht="13.5" thickBot="1"/>
    <row r="35" spans="1:7" ht="21" thickBot="1">
      <c r="B35" s="191" t="s">
        <v>44</v>
      </c>
      <c r="C35" s="192"/>
      <c r="D35" s="193"/>
      <c r="E35" s="4" t="s">
        <v>43</v>
      </c>
    </row>
    <row r="36" spans="1:7" ht="21" thickBot="1">
      <c r="B36" s="4" t="s">
        <v>32</v>
      </c>
      <c r="C36" s="4" t="s">
        <v>42</v>
      </c>
      <c r="D36" s="2" t="s">
        <v>41</v>
      </c>
      <c r="E36" s="1">
        <v>42121</v>
      </c>
    </row>
    <row r="37" spans="1:7" ht="21" thickBot="1">
      <c r="B37" s="4" t="s">
        <v>32</v>
      </c>
      <c r="C37" s="3" t="s">
        <v>40</v>
      </c>
      <c r="D37" s="2" t="s">
        <v>39</v>
      </c>
      <c r="E37" s="1">
        <v>42134</v>
      </c>
    </row>
    <row r="38" spans="1:7" ht="21" thickBot="1">
      <c r="B38" s="4" t="s">
        <v>32</v>
      </c>
      <c r="C38" s="3" t="s">
        <v>38</v>
      </c>
      <c r="D38" s="2" t="s">
        <v>37</v>
      </c>
      <c r="E38" s="1">
        <v>42195</v>
      </c>
    </row>
    <row r="39" spans="1:7" ht="21" thickBot="1">
      <c r="B39" s="4" t="s">
        <v>32</v>
      </c>
      <c r="C39" s="3" t="s">
        <v>36</v>
      </c>
      <c r="D39" s="2" t="s">
        <v>35</v>
      </c>
      <c r="E39" s="1">
        <v>42200</v>
      </c>
    </row>
    <row r="40" spans="1:7" ht="21" thickBot="1">
      <c r="B40" s="4" t="s">
        <v>34</v>
      </c>
      <c r="C40" s="3" t="s">
        <v>33</v>
      </c>
      <c r="D40" s="2" t="s">
        <v>30</v>
      </c>
      <c r="E40" s="1">
        <v>42124</v>
      </c>
    </row>
    <row r="41" spans="1:7" ht="21" thickBot="1">
      <c r="B41" s="4" t="s">
        <v>32</v>
      </c>
      <c r="C41" s="3" t="s">
        <v>31</v>
      </c>
      <c r="D41" s="2" t="s">
        <v>30</v>
      </c>
      <c r="E41" s="1">
        <v>42215</v>
      </c>
    </row>
  </sheetData>
  <mergeCells count="8">
    <mergeCell ref="A2:A3"/>
    <mergeCell ref="F2:F3"/>
    <mergeCell ref="E2:E3"/>
    <mergeCell ref="B35:D35"/>
    <mergeCell ref="G2:G3"/>
    <mergeCell ref="D2:D3"/>
    <mergeCell ref="C2:C3"/>
    <mergeCell ref="B2:B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80" zoomScaleNormal="80" workbookViewId="0">
      <selection activeCell="A31" sqref="A31"/>
    </sheetView>
  </sheetViews>
  <sheetFormatPr baseColWidth="10" defaultRowHeight="12.75"/>
  <cols>
    <col min="1" max="1" width="68.85546875" customWidth="1"/>
    <col min="2" max="2" width="20.7109375" customWidth="1"/>
    <col min="3" max="3" width="13.85546875" style="134" customWidth="1"/>
    <col min="4" max="4" width="14.140625" customWidth="1"/>
    <col min="5" max="5" width="13.85546875" customWidth="1"/>
    <col min="6" max="6" width="14.28515625" customWidth="1"/>
    <col min="7" max="7" width="13.85546875" customWidth="1"/>
    <col min="8" max="8" width="13.140625" customWidth="1"/>
    <col min="9" max="9" width="14.28515625" customWidth="1"/>
    <col min="10" max="10" width="14.140625" customWidth="1"/>
    <col min="11" max="11" width="13.5703125" customWidth="1"/>
    <col min="12" max="12" width="13.85546875" customWidth="1"/>
    <col min="13" max="13" width="13.140625" customWidth="1"/>
    <col min="14" max="21" width="15.5703125" customWidth="1"/>
    <col min="22" max="22" width="22" customWidth="1"/>
    <col min="23" max="23" width="22.28515625" customWidth="1"/>
    <col min="24" max="24" width="26.5703125" bestFit="1" customWidth="1"/>
    <col min="25" max="25" width="14.140625" bestFit="1" customWidth="1"/>
  </cols>
  <sheetData>
    <row r="1" spans="1:13">
      <c r="A1" s="133" t="s">
        <v>0</v>
      </c>
      <c r="B1" t="s">
        <v>175</v>
      </c>
      <c r="C1"/>
    </row>
    <row r="2" spans="1:13">
      <c r="A2" s="133" t="s">
        <v>1</v>
      </c>
      <c r="B2" t="s">
        <v>178</v>
      </c>
      <c r="C2"/>
    </row>
    <row r="3" spans="1:13">
      <c r="A3" s="133" t="s">
        <v>2</v>
      </c>
      <c r="B3" t="s">
        <v>178</v>
      </c>
      <c r="C3"/>
    </row>
    <row r="4" spans="1:13">
      <c r="A4" s="133" t="s">
        <v>3</v>
      </c>
      <c r="B4" t="s">
        <v>178</v>
      </c>
      <c r="C4"/>
    </row>
    <row r="5" spans="1:13">
      <c r="A5" s="133" t="s">
        <v>4</v>
      </c>
      <c r="B5" t="s">
        <v>178</v>
      </c>
      <c r="C5"/>
    </row>
    <row r="6" spans="1:13">
      <c r="A6" s="133" t="s">
        <v>5</v>
      </c>
      <c r="B6" t="s">
        <v>178</v>
      </c>
      <c r="C6"/>
    </row>
    <row r="7" spans="1:13">
      <c r="A7" s="133" t="s">
        <v>6</v>
      </c>
      <c r="B7" t="s">
        <v>178</v>
      </c>
      <c r="C7"/>
    </row>
    <row r="8" spans="1:13">
      <c r="A8" s="133" t="s">
        <v>7</v>
      </c>
      <c r="B8" t="s">
        <v>178</v>
      </c>
      <c r="C8"/>
    </row>
    <row r="9" spans="1:13">
      <c r="A9" s="133" t="s">
        <v>8</v>
      </c>
      <c r="B9" t="s">
        <v>178</v>
      </c>
      <c r="C9"/>
    </row>
    <row r="10" spans="1:13">
      <c r="A10" s="133" t="s">
        <v>9</v>
      </c>
      <c r="B10" t="s">
        <v>178</v>
      </c>
      <c r="C10"/>
    </row>
    <row r="11" spans="1:13">
      <c r="A11" s="133" t="s">
        <v>10</v>
      </c>
      <c r="B11" t="s">
        <v>178</v>
      </c>
      <c r="C11"/>
    </row>
    <row r="12" spans="1:13">
      <c r="A12" s="133" t="s">
        <v>11</v>
      </c>
      <c r="B12" t="s">
        <v>178</v>
      </c>
      <c r="C12"/>
    </row>
    <row r="13" spans="1:13">
      <c r="C13"/>
    </row>
    <row r="14" spans="1:13">
      <c r="A14" s="133" t="s">
        <v>16</v>
      </c>
      <c r="B14" t="s">
        <v>177</v>
      </c>
      <c r="C14" s="134" t="s">
        <v>179</v>
      </c>
      <c r="D14" s="134" t="s">
        <v>180</v>
      </c>
      <c r="E14" s="134" t="s">
        <v>181</v>
      </c>
      <c r="F14" s="134" t="s">
        <v>182</v>
      </c>
      <c r="G14" s="134" t="s">
        <v>183</v>
      </c>
      <c r="H14" s="134" t="s">
        <v>184</v>
      </c>
      <c r="I14" s="134" t="s">
        <v>185</v>
      </c>
      <c r="J14" s="134" t="s">
        <v>186</v>
      </c>
      <c r="K14" s="134" t="s">
        <v>187</v>
      </c>
      <c r="L14" s="134" t="s">
        <v>188</v>
      </c>
      <c r="M14" s="134" t="s">
        <v>176</v>
      </c>
    </row>
    <row r="15" spans="1:13">
      <c r="A15" t="s">
        <v>150</v>
      </c>
      <c r="B15" s="135">
        <v>10</v>
      </c>
      <c r="C15" s="135">
        <v>10</v>
      </c>
      <c r="D15" s="135">
        <v>10</v>
      </c>
      <c r="E15" s="135">
        <v>10</v>
      </c>
      <c r="F15" s="135">
        <v>10</v>
      </c>
      <c r="G15" s="135">
        <v>10</v>
      </c>
      <c r="H15" s="135">
        <v>10</v>
      </c>
      <c r="I15" s="135">
        <v>10</v>
      </c>
      <c r="J15" s="135">
        <v>10</v>
      </c>
      <c r="K15" s="135">
        <v>10</v>
      </c>
      <c r="L15" s="135">
        <v>10</v>
      </c>
      <c r="M15" s="135">
        <v>10</v>
      </c>
    </row>
    <row r="16" spans="1:13">
      <c r="A16" t="s">
        <v>145</v>
      </c>
      <c r="B16" s="135">
        <v>80</v>
      </c>
      <c r="C16" s="135">
        <v>160</v>
      </c>
      <c r="D16" s="135">
        <v>120</v>
      </c>
      <c r="E16" s="135"/>
      <c r="F16" s="135"/>
      <c r="G16" s="135"/>
      <c r="H16" s="135"/>
      <c r="I16" s="135"/>
      <c r="J16" s="135"/>
      <c r="K16" s="135"/>
      <c r="L16" s="135"/>
      <c r="M16" s="135"/>
    </row>
    <row r="17" spans="1:13">
      <c r="A17" t="s">
        <v>108</v>
      </c>
      <c r="B17" s="135">
        <v>40</v>
      </c>
      <c r="C17" s="135">
        <v>40</v>
      </c>
      <c r="D17" s="135">
        <v>40</v>
      </c>
      <c r="E17" s="135">
        <v>40</v>
      </c>
      <c r="F17" s="135">
        <v>40</v>
      </c>
      <c r="G17" s="135">
        <v>40</v>
      </c>
      <c r="H17" s="135">
        <v>40</v>
      </c>
      <c r="I17" s="135">
        <v>40</v>
      </c>
      <c r="J17" s="135">
        <v>40</v>
      </c>
      <c r="K17" s="135">
        <v>40</v>
      </c>
      <c r="L17" s="135">
        <v>40</v>
      </c>
      <c r="M17" s="135">
        <v>40</v>
      </c>
    </row>
    <row r="18" spans="1:13">
      <c r="A18" t="s">
        <v>161</v>
      </c>
      <c r="B18" s="135">
        <v>50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</row>
    <row r="19" spans="1:13">
      <c r="A19" t="s">
        <v>165</v>
      </c>
      <c r="B19" s="135">
        <v>10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</row>
    <row r="20" spans="1:13">
      <c r="A20" t="s">
        <v>168</v>
      </c>
      <c r="B20" s="135">
        <v>120</v>
      </c>
      <c r="C20" s="135">
        <v>120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>
      <c r="A21" t="s">
        <v>172</v>
      </c>
      <c r="B21" s="135">
        <v>200</v>
      </c>
      <c r="C21" s="135">
        <v>20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</row>
    <row r="22" spans="1:13">
      <c r="A22" t="s">
        <v>114</v>
      </c>
      <c r="B22" s="135">
        <v>6</v>
      </c>
      <c r="C22" s="135">
        <v>6</v>
      </c>
      <c r="D22" s="135">
        <v>6</v>
      </c>
      <c r="E22" s="135">
        <v>6</v>
      </c>
      <c r="F22" s="135">
        <v>6</v>
      </c>
      <c r="G22" s="135">
        <v>6</v>
      </c>
      <c r="H22" s="135">
        <v>6</v>
      </c>
      <c r="I22" s="135">
        <v>6</v>
      </c>
      <c r="J22" s="135">
        <v>6</v>
      </c>
      <c r="K22" s="135">
        <v>6</v>
      </c>
      <c r="L22" s="135">
        <v>6</v>
      </c>
      <c r="M22" s="135">
        <v>6</v>
      </c>
    </row>
    <row r="23" spans="1:13">
      <c r="A23" t="s">
        <v>174</v>
      </c>
      <c r="B23" s="135">
        <v>4</v>
      </c>
      <c r="C23" s="135">
        <v>4</v>
      </c>
      <c r="D23" s="135">
        <v>4</v>
      </c>
      <c r="E23" s="135">
        <v>4</v>
      </c>
      <c r="F23" s="135">
        <v>4</v>
      </c>
      <c r="G23" s="135">
        <v>4</v>
      </c>
      <c r="H23" s="135">
        <v>4</v>
      </c>
      <c r="I23" s="135">
        <v>4</v>
      </c>
      <c r="J23" s="135">
        <v>4</v>
      </c>
      <c r="K23" s="135">
        <v>4</v>
      </c>
      <c r="L23" s="135">
        <v>4</v>
      </c>
      <c r="M23" s="135">
        <v>4</v>
      </c>
    </row>
    <row r="24" spans="1:13">
      <c r="A24" t="s">
        <v>149</v>
      </c>
      <c r="B24" s="135">
        <v>520</v>
      </c>
      <c r="C24" s="135">
        <v>360</v>
      </c>
      <c r="D24" s="135">
        <v>180</v>
      </c>
      <c r="E24" s="135">
        <v>60</v>
      </c>
      <c r="F24" s="135">
        <v>60</v>
      </c>
      <c r="G24" s="135">
        <v>60</v>
      </c>
      <c r="H24" s="135">
        <v>60</v>
      </c>
      <c r="I24" s="135">
        <v>60</v>
      </c>
      <c r="J24" s="135">
        <v>60</v>
      </c>
      <c r="K24" s="135">
        <v>60</v>
      </c>
      <c r="L24" s="135">
        <v>60</v>
      </c>
      <c r="M24" s="135">
        <v>60</v>
      </c>
    </row>
    <row r="25" spans="1:13">
      <c r="C25"/>
    </row>
    <row r="26" spans="1:13">
      <c r="C26"/>
    </row>
    <row r="27" spans="1:13">
      <c r="C27"/>
    </row>
    <row r="28" spans="1:13">
      <c r="C28"/>
    </row>
    <row r="29" spans="1:13">
      <c r="C29"/>
    </row>
    <row r="30" spans="1:13">
      <c r="C30"/>
    </row>
    <row r="31" spans="1:13">
      <c r="C31"/>
    </row>
    <row r="32" spans="1:1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Cronograma 2022</vt:lpstr>
      <vt:lpstr>Hoja3</vt:lpstr>
      <vt:lpstr>Hoja1</vt:lpstr>
      <vt:lpstr>Hoja2</vt:lpstr>
      <vt:lpstr>'Cronograma 2022'!Área_de_impresión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proggeman</dc:creator>
  <cp:lastModifiedBy>Evelyne Gallegos</cp:lastModifiedBy>
  <cp:lastPrinted>2019-12-23T12:08:27Z</cp:lastPrinted>
  <dcterms:created xsi:type="dcterms:W3CDTF">2007-04-03T14:22:17Z</dcterms:created>
  <dcterms:modified xsi:type="dcterms:W3CDTF">2022-01-10T14:47:51Z</dcterms:modified>
</cp:coreProperties>
</file>